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0" yWindow="0" windowWidth="20385" windowHeight="74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CR102" i="11" l="1"/>
  <c r="AF63" i="11"/>
  <c r="AU63" i="11"/>
  <c r="AP63" i="11"/>
  <c r="AF88"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BW34" i="9"/>
  <c r="BW35" i="9" s="1"/>
  <c r="BW36" i="9" s="1"/>
  <c r="BW37" i="9" s="1"/>
  <c r="BW38" i="9" s="1"/>
  <c r="BW39" i="9" s="1"/>
  <c r="BW40" i="9" s="1"/>
  <c r="BW41" i="9" s="1"/>
  <c r="C34" i="9"/>
  <c r="CO34" i="9" l="1"/>
  <c r="CO35" i="9" s="1"/>
  <c r="AM34"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<sst xmlns="http://schemas.openxmlformats.org/spreadsheetml/2006/main" count="1137" uniqueCount="561">
  <si>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</si>
  <si>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</si>
  <si>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</si>
  <si>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</si>
  <si>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</si>
  <si>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</si>
  <si>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</si>
  <si>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</si>
  <si>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</si>
  <si>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</si>
  <si>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</si>
  <si>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</si>
  <si>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</si>
  <si>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</si>
  <si>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</si>
  <si>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</si>
  <si>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</si>
  <si>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</si>
  <si>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</si>
  <si>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</si>
  <si>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</si>
  <si>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</si>
  <si>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</si>
  <si>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</si>
  <si>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</si>
  <si>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</si>
  <si>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</si>
  <si>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</si>
  <si>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</si>
  <si>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</si>
  <si>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</si>
  <si>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</si>
  <si>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</si>
  <si>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</si>
  <si>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</si>
  <si>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</si>
  <si>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</si>
  <si>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</si>
  <si>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</si>
  <si>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</si>
  <si>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</si>
  <si>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</si>
  <si>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</si>
  <si>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</si>
  <si>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</si>
  <si>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</si>
  <si>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</si>
  <si>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</si>
  <si>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</si>
  <si>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</si>
  <si>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</si>
  <si>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</si>
  <si>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</si>
  <si>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</si>
  <si>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</si>
  <si>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</si>
  <si>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</si>
  <si>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</si>
  <si>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</si>
  <si>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</si>
  <si>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</si>
  <si>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</si>
  <si>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</si>
  <si>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</si>
  <si>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</si>
  <si>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</si>
  <si>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</si>
  <si>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</si>
  <si>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</si>
  <si>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</si>
  <si>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</si>
  <si>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</si>
  <si>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</si>
  <si>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</si>
  <si>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</si>
  <si>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</si>
  <si>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</si>
  <si>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</si>
  <si>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</si>
  <si>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</si>
  <si>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</si>
  <si>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</si>
  <si>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</si>
  <si>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</si>
  <si>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</si>
  <si>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</si>
  <si>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</si>
  <si>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</si>
  <si>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</si>
  <si>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</si>
  <si>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</si>
  <si>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</si>
  <si>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</si>
  <si>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</si>
  <si>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</si>
  <si>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</si>
  <si>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</si>
  <si>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</si>
  <si>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</si>
  <si>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</si>
  <si>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</si>
  <si>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</si>
  <si>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</si>
  <si>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</si>
  <si>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</si>
  <si>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</si>
  <si>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</si>
  <si>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</si>
  <si>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</si>
  <si>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</si>
  <si>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</si>
  <si>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</si>
  <si>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</si>
  <si>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</si>
  <si>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</si>
  <si>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</si>
  <si>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</si>
  <si>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</si>
  <si>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</si>
  <si>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</si>
  <si>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</si>
  <si>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</si>
  <si>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</si>
  <si>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</si>
  <si>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</si>
  <si>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</si>
  <si>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</si>
  <si>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</si>
  <si>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</si>
  <si>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</si>
  <si>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</si>
  <si>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</si>
  <si>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</si>
  <si>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</si>
  <si>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</si>
  <si>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</si>
  <si>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</si>
  <si>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</si>
  <si>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</si>
  <si>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</si>
  <si>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</si>
  <si>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</si>
  <si>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</si>
  <si>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</si>
  <si>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</si>
  <si>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</si>
  <si>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</si>
  <si>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</si>
  <si>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</si>
  <si>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</si>
  <si>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</si>
  <si>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</si>
  <si>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</si>
  <si>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</si>
  <si>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</si>
  <si>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</si>
  <si>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</si>
  <si>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</si>
  <si>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</si>
  <si>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</si>
  <si>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</si>
  <si>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</si>
  <si>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</si>
  <si>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</si>
  <si>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</si>
  <si>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</si>
  <si>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</si>
  <si>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</si>
  <si>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</si>
  <si>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</si>
  <si>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</si>
  <si>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</si>
  <si>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</si>
  <si>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</si>
  <si>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</si>
  <si>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</si>
  <si>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</si>
  <si>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</si>
  <si>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</si>
  <si>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</si>
  <si>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</si>
  <si>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</si>
  <si>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</si>
  <si>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</si>
  <si>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</si>
  <si>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</si>
  <si>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</si>
  <si>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</si>
  <si>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</si>
  <si>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</si>
  <si>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</si>
  <si>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</si>
  <si>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</si>
  <si>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</si>
  <si>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</si>
  <si>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</si>
  <si>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徳島県北島町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</si>
  <si>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</si>
  <si>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</si>
  <si>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</si>
  <si>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</si>
  <si>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</si>
  <si>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</si>
  <si>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</si>
  <si>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</si>
  <si>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</si>
  <si>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</si>
  <si>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</si>
  <si>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</si>
  <si>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</si>
  <si>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</si>
  <si>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</si>
  <si>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</si>
  <si>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</si>
  <si>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</si>
  <si>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</si>
  <si>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</si>
  <si>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</si>
  <si>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</si>
  <si>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</si>
  <si>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</si>
  <si>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</si>
  <si>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</si>
  <si>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</si>
  <si>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</si>
  <si>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</si>
  <si>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</si>
  <si>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</si>
  <si>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</si>
  <si>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</si>
  <si>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</si>
  <si>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</si>
  <si>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</si>
  <si>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</si>
  <si>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</si>
  <si>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</si>
  <si>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</si>
  <si>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</si>
  <si>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</si>
  <si>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</si>
  <si>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</si>
  <si>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</si>
  <si>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</si>
  <si>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</si>
  <si>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</si>
  <si>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</si>
  <si>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</si>
  <si>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</si>
  <si>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</si>
  <si>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</si>
  <si>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</si>
  <si>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</si>
  <si>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</si>
  <si>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</si>
  <si>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</si>
  <si>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</si>
  <si>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</si>
  <si>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</si>
  <si>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</si>
  <si>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</si>
  <si>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</si>
  <si>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</si>
  <si>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</si>
  <si>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</si>
  <si>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</si>
  <si>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</si>
  <si>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</si>
  <si>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</si>
  <si>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</si>
  <si>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</si>
  <si>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</si>
  <si>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</si>
  <si>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</si>
  <si>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</si>
  <si>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</si>
  <si>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</si>
  <si>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</si>
  <si>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</si>
  <si>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</si>
  <si>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</si>
  <si>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</si>
  <si>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</si>
  <si>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</si>
  <si>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</si>
  <si>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</si>
  <si>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</si>
  <si>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</si>
  <si>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</si>
  <si>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</si>
  <si>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</si>
  <si>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</si>
  <si>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</si>
  <si>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</si>
  <si>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</si>
  <si>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</si>
  <si>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</si>
  <si>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</si>
  <si>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</si>
  <si>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</si>
  <si>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</si>
  <si>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</si>
  <si>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</si>
  <si>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</si>
  <si>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</si>
  <si>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</si>
  <si>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</si>
  <si>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</si>
  <si>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</si>
  <si>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</si>
  <si>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</si>
  <si>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</si>
  <si>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</si>
  <si>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</si>
  <si>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</si>
  <si>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</si>
  <si>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</si>
  <si>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</si>
  <si>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</si>
  <si>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</si>
  <si>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</si>
  <si>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</si>
  <si>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</si>
  <si>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</si>
  <si>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</si>
  <si>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</si>
  <si>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</si>
  <si>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</si>
  <si>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</si>
  <si>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</si>
  <si>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</si>
  <si>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</si>
  <si>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</si>
  <si>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</si>
  <si>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</si>
  <si>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</si>
  <si>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</si>
  <si>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</si>
  <si>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</si>
  <si>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</si>
  <si>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</si>
  <si>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</si>
  <si>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</si>
  <si>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</si>
  <si>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</si>
  <si>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</si>
  <si>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徳島県北島町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</si>
  <si>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</si>
  <si>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</si>
  <si>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</si>
  <si>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</si>
  <si>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</si>
  <si>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</si>
  <si>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</si>
  <si>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</si>
  <si>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</si>
  <si>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</si>
  <si>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</si>
  <si>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</si>
  <si>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</si>
  <si>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</si>
  <si>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</si>
  <si>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</si>
  <si>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</si>
  <si>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</si>
  <si>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</si>
  <si>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</si>
  <si>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</si>
  <si>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</si>
  <si>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</si>
  <si>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</si>
  <si>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</si>
  <si>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</si>
  <si>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</si>
  <si>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</si>
  <si>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</si>
  <si>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</si>
  <si>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</si>
  <si>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</si>
  <si>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</si>
  <si>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</si>
  <si>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</si>
  <si>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</si>
  <si>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</si>
  <si>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</si>
  <si>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</si>
  <si>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北島町特別会計公共下水道事業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</si>
  <si>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</si>
  <si>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</si>
  <si>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</si>
  <si>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</si>
  <si>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</si>
  <si>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</si>
  <si>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</si>
  <si>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</si>
  <si>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</si>
  <si>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</si>
  <si>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</si>
  <si>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</si>
  <si>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</si>
  <si>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</si>
  <si>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</si>
  <si>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</si>
  <si>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</si>
  <si>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</si>
  <si>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</si>
  <si>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</si>
  <si>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</si>
  <si>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</si>
  <si>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</si>
  <si>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</si>
  <si>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</si>
  <si>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</si>
  <si>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</si>
  <si>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</si>
  <si>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</si>
  <si>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</si>
  <si>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</si>
  <si>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</si>
  <si>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</si>
  <si>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</si>
  <si>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</si>
  <si>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</si>
  <si>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</si>
  <si>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</si>
  <si>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</si>
  <si>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</si>
  <si>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</si>
  <si>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</si>
  <si>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</si>
  <si>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</si>
  <si>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</si>
  <si>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</si>
  <si>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</si>
  <si>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</si>
  <si>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</si>
  <si>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</si>
  <si>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</si>
  <si>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</si>
  <si>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</si>
  <si>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</si>
  <si>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</si>
  <si>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</si>
  <si>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</si>
  <si>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</si>
  <si>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</si>
  <si>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</si>
  <si>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</si>
  <si>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</si>
  <si>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</si>
  <si>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</si>
  <si>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</si>
  <si>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</si>
  <si>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</si>
  <si>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</si>
  <si>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</si>
  <si>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</si>
  <si>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</si>
  <si>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</si>
  <si>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</si>
  <si>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</si>
  <si>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</si>
  <si>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</si>
  <si>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</si>
  <si>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</si>
  <si>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</si>
  <si>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</si>
  <si>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</si>
  <si>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</si>
  <si>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</si>
  <si>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</si>
  <si>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</si>
  <si>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</si>
  <si>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</si>
  <si>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</si>
  <si>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</si>
  <si>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</si>
  <si>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</si>
  <si>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</si>
  <si>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</si>
  <si>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</si>
  <si>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</si>
  <si>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</si>
  <si>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</si>
  <si>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</si>
  <si>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</si>
  <si>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</si>
  <si>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</si>
  <si>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</si>
  <si>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</si>
  <si>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</si>
  <si>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</si>
  <si>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</si>
  <si>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</si>
  <si>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</si>
  <si>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</si>
  <si>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</si>
  <si>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</si>
  <si>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</si>
  <si>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</si>
  <si>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</si>
  <si>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</si>
  <si>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</si>
  <si>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</si>
  <si>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</si>
  <si>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</si>
  <si>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</si>
  <si>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</si>
  <si>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</si>
  <si>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</si>
  <si>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</si>
  <si>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</si>
  <si>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</si>
  <si>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</si>
  <si>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</si>
  <si>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</si>
  <si>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</si>
  <si>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</si>
  <si>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</si>
  <si>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</si>
  <si>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</si>
  <si>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</si>
  <si>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</si>
  <si>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</si>
  <si>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</si>
  <si>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</si>
  <si>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北島町水道事業会計</t>
  </si>
  <si>
    <t>一般会計</t>
  </si>
  <si>
    <t>北島町国民健康保険（保険事業勘定）特別会計</t>
  </si>
  <si>
    <t>北島町介護保険（保険事業勘定）特別会計</t>
  </si>
  <si>
    <t>北島町特別会計公共下水道事業</t>
  </si>
  <si>
    <t>北島町後期高齢者医療特別会計</t>
  </si>
  <si>
    <t>北島町介護保険（サービス事業勘定）特別会計</t>
  </si>
  <si>
    <t>その他会計（赤字）</t>
  </si>
  <si>
    <t>その他会計（黒字）</t>
  </si>
  <si>
    <t>北島町労働者福祉協会</t>
    <rPh sb="0" eb="3">
      <t>キタジマチョウ</t>
    </rPh>
    <rPh sb="3" eb="6">
      <t>ロウドウシャ</t>
    </rPh>
    <rPh sb="6" eb="8">
      <t>フクシ</t>
    </rPh>
    <rPh sb="8" eb="10">
      <t>キョウカイ</t>
    </rPh>
    <phoneticPr fontId="5"/>
  </si>
  <si>
    <t>北島町土地開発公社</t>
    <rPh sb="0" eb="3">
      <t>キタジマチョウ</t>
    </rPh>
    <rPh sb="3" eb="5">
      <t>トチ</t>
    </rPh>
    <rPh sb="5" eb="7">
      <t>カイハツ</t>
    </rPh>
    <rPh sb="7" eb="9">
      <t>コウシャ</t>
    </rPh>
    <phoneticPr fontId="5"/>
  </si>
  <si>
    <t>-</t>
    <phoneticPr fontId="2"/>
  </si>
  <si>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</si>
  <si>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</si>
  <si>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</si>
  <si>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板野東部青少年育成センター組合</t>
    <rPh sb="0" eb="2">
      <t>イタノ</t>
    </rPh>
    <rPh sb="2" eb="4">
      <t>トウブ</t>
    </rPh>
    <rPh sb="4" eb="7">
      <t>セイショウネン</t>
    </rPh>
    <rPh sb="7" eb="9">
      <t>イクセイ</t>
    </rPh>
    <rPh sb="13" eb="15">
      <t>クミアイ</t>
    </rPh>
    <phoneticPr fontId="5"/>
  </si>
  <si>
    <t>松茂町外二町競艇事業組合</t>
    <rPh sb="0" eb="2">
      <t>マツシゲ</t>
    </rPh>
    <rPh sb="2" eb="3">
      <t>チョウ</t>
    </rPh>
    <rPh sb="3" eb="4">
      <t>ソト</t>
    </rPh>
    <rPh sb="4" eb="5">
      <t>ニ</t>
    </rPh>
    <rPh sb="5" eb="6">
      <t>チョウ</t>
    </rPh>
    <rPh sb="6" eb="8">
      <t>キョウテイ</t>
    </rPh>
    <rPh sb="8" eb="10">
      <t>ジギョウ</t>
    </rPh>
    <rPh sb="10" eb="12">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</si>
  <si>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</si>
  <si>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t>
    <phoneticPr fontId="30"/>
  </si>
  <si>
    <t>-</t>
    <phoneticPr fontId="30"/>
  </si>
  <si>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</si>
  <si>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</si>
  <si>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</si>
  <si>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</si>
  <si>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</si>
  <si>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</si>
  <si>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将来負担比率は、充当可能基金額が将来負担額を上回るため算定されていないが、施設の老朽化に伴い今後悪化することも考えられるため、大幅に悪化しないよう努める。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</si>
  <si>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</si>
  <si>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</si>
  <si>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</si>
  <si>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</si>
  <si>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</si>
  <si>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</si>
  <si>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実質公債費比率は類似団体と比較して低くなっているが、施設の老朽化に伴い地方債が増加することが考えられるため、公債費の適正化に努める。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</si>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</sst>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27536</c:v>
                </c:pt>
                <c:pt idx="1">
                  <c:v>31769</c:v>
                </c:pt>
                <c:pt idx="2">
                  <c:v>24671</c:v>
                </c:pt>
                <c:pt idx="3">
                  <c:v>23243</c:v>
                </c:pt>
                <c:pt idx="4">
                  <c:v>29203</c:v>
                </c:pt>
              </c:numCache>
            </c:numRef>
          </c:val>
          <c:smooth val="0"/>
        </c:ser>
        <c:dLbls>
          <c:showLegendKey val="0"/>
          <c:showVal val="0"/>
          <c:showCatName val="0"/>
          <c:showSerName val="0"/>
          <c:showPercent val="0"/>
          <c:showBubbleSize val="0"/>
        </c:dLbls>
        <c:marker val="1"/>
        <c:smooth val="0"/>
        <c:axId val="317994840"/>
        <c:axId val="336954760"/>
      </c:lineChart>
      <c:catAx>
        <c:axId val="31799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954760"/>
        <c:crosses val="autoZero"/>
        <c:auto val="1"/>
        <c:lblAlgn val="ctr"/>
        <c:lblOffset val="100"/>
        <c:tickLblSkip val="1"/>
        <c:tickMarkSkip val="1"/>
        <c:noMultiLvlLbl val="0"/>
      </c:catAx>
      <c:valAx>
        <c:axId val="3369547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9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10.18</c:v>
                </c:pt>
                <c:pt idx="1">
                  <c:v>11.04</c:v>
                </c:pt>
                <c:pt idx="2">
                  <c:v>5.66</c:v>
                </c:pt>
                <c:pt idx="3">
                  <c:v>10.93</c:v>
                </c:pt>
                <c:pt idx="4">
                  <c:v>6.12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37.65</c:v>
                </c:pt>
                <c:pt idx="1">
                  <c:v>47.08</c:v>
                </c:pt>
                <c:pt idx="2">
                  <c:v>51.02</c:v>
                </c:pt>
                <c:pt idx="3">
                  <c:v>56.6</c:v>
                </c:pt>
                <c:pt idx="4">
                  <c:v>61.8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6950448"/>
        <c:axId val="33695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9.27</c:v>
                </c:pt>
                <c:pt idx="1">
                  <c:v>11.77</c:v>
                </c:pt>
                <c:pt idx="2">
                  <c:v>-1.1200000000000001</c:v>
                </c:pt>
                <c:pt idx="3">
                  <c:v>12.29</c:v>
                </c:pt>
                <c:pt idx="4">
                  <c:v>1.05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6950448"/>
        <c:axId val="336955936"/>
      </c:lineChart>
      <c:catAx>
        <c:axId val="33695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955936"/>
        <c:crosses val="autoZero"/>
        <c:auto val="1"/>
        <c:lblAlgn val="ctr"/>
        <c:lblOffset val="100"/>
        <c:tickLblSkip val="1"/>
        <c:tickMarkSkip val="1"/>
        <c:noMultiLvlLbl val="0"/>
      </c:catAx>
      <c:valAx>
        <c:axId val="33695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5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0.08</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0.22</c:v>
                </c:pt>
                <c:pt idx="4">
                  <c:v>#N/A</c:v>
                </c:pt>
                <c:pt idx="5">
                  <c:v>0.24</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北島町特別会計公共下水道事業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0.46</c:v>
                </c:pt>
                <c:pt idx="4">
                  <c:v>#N/A</c:v>
                </c:pt>
                <c:pt idx="5">
                  <c:v>0.3</c:v>
                </c:pt>
                <c:pt idx="6">
                  <c:v>#N/A</c:v>
                </c:pt>
                <c:pt idx="7">
                  <c:v>0.25</c:v>
                </c:pt>
                <c:pt idx="8">
                  <c:v>#N/A</c:v>
                </c:pt>
                <c:pt idx="9">
                  <c:v>0.82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北島町介護保険（保険事業勘定）特別会計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2.0699999999999998</c:v>
                </c:pt>
                <c:pt idx="2">
                  <c:v>#N/A</c:v>
                </c:pt>
                <c:pt idx="3">
                  <c:v>3.18</c:v>
                </c:pt>
                <c:pt idx="4">
                  <c:v>#N/A</c:v>
                </c:pt>
                <c:pt idx="5">
                  <c:v>2.65</c:v>
                </c:pt>
                <c:pt idx="6">
                  <c:v>#N/A</c:v>
                </c:pt>
                <c:pt idx="7">
                  <c:v>3.14</c:v>
                </c:pt>
                <c:pt idx="8">
                  <c:v>#N/A</c:v>
                </c:pt>
                <c:pt idx="9">
                  <c:v>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北島町国民健康保険（保険事業勘定）特別会計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1.77</c:v>
                </c:pt>
                <c:pt idx="2">
                  <c:v>#N/A</c:v>
                </c:pt>
                <c:pt idx="3">
                  <c:v>1.53</c:v>
                </c:pt>
                <c:pt idx="4">
                  <c:v>#N/A</c:v>
                </c:pt>
                <c:pt idx="5">
                  <c:v>1.72</c:v>
                </c:pt>
                <c:pt idx="6">
                  <c:v>#N/A</c:v>
                </c:pt>
                <c:pt idx="7">
                  <c:v>3.37</c:v>
                </c:pt>
                <c:pt idx="8">
                  <c:v>#N/A</c:v>
                </c:pt>
                <c:pt idx="9">
                  <c:v>5.76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10.17</c:v>
                </c:pt>
                <c:pt idx="2">
                  <c:v>#N/A</c:v>
                </c:pt>
                <c:pt idx="3">
                  <c:v>11.04</c:v>
                </c:pt>
                <c:pt idx="4">
                  <c:v>#N/A</c:v>
                </c:pt>
                <c:pt idx="5">
                  <c:v>5.65</c:v>
                </c:pt>
                <c:pt idx="6">
                  <c:v>#N/A</c:v>
                </c:pt>
                <c:pt idx="7">
                  <c:v>10.93</c:v>
                </c:pt>
                <c:pt idx="8">
                  <c:v>#N/A</c:v>
                </c:pt>
                <c:pt idx="9">
                  <c:v>6.11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13.96</c:v>
                </c:pt>
                <c:pt idx="2">
                  <c:v>#N/A</c:v>
                </c:pt>
                <c:pt idx="3">
                  <c:v>13.49</c:v>
                </c:pt>
                <c:pt idx="4">
                  <c:v>#N/A</c:v>
                </c:pt>
                <c:pt idx="5">
                  <c:v>12.18</c:v>
                </c:pt>
                <c:pt idx="6">
                  <c:v>#N/A</c:v>
                </c:pt>
                <c:pt idx="7">
                  <c:v>12.42</c:v>
                </c:pt>
                <c:pt idx="8">
                  <c:v>#N/A</c:v>
                </c:pt>
                <c:pt idx="9">
                  <c:v>12.97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6950840"/>
        <c:axId val="336949664"/>
      </c:barChart>
      <c:catAx>
        <c:axId val="33695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949664"/>
        <c:crosses val="autoZero"/>
        <c:auto val="1"/>
        <c:lblAlgn val="ctr"/>
        <c:lblOffset val="100"/>
        <c:tickLblSkip val="1"/>
        <c:tickMarkSkip val="1"/>
        <c:noMultiLvlLbl val="0"/>
      </c:catAx>
      <c:valAx>
        <c:axId val="33694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50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480</c:v>
                </c:pt>
                <c:pt idx="5">
                  <c:v>524</c:v>
                </c:pt>
                <c:pt idx="8">
                  <c:v>536</c:v>
                </c:pt>
                <c:pt idx="11">
                  <c:v>509</c:v>
                </c:pt>
                <c:pt idx="14">
                  <c:v>508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32</c:v>
                </c:pt>
                <c:pt idx="6">
                  <c:v>41</c:v>
                </c:pt>
                <c:pt idx="9">
                  <c:v>41</c:v>
                </c:pt>
                <c:pt idx="12">
                  <c:v>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c:v>
                </c:pt>
                <c:pt idx="3">
                  <c:v>74</c:v>
                </c:pt>
                <c:pt idx="6">
                  <c:v>80</c:v>
                </c:pt>
                <c:pt idx="9">
                  <c:v>89</c:v>
                </c:pt>
                <c:pt idx="12">
                  <c:v>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504</c:v>
                </c:pt>
                <c:pt idx="3">
                  <c:v>493</c:v>
                </c:pt>
                <c:pt idx="6">
                  <c:v>552</c:v>
                </c:pt>
                <c:pt idx="9">
                  <c:v>564</c:v>
                </c:pt>
                <c:pt idx="12">
                  <c:v>581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6948880"/>
        <c:axId val="33695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c:v>
                </c:pt>
                <c:pt idx="2">
                  <c:v>#N/A</c:v>
                </c:pt>
                <c:pt idx="3">
                  <c:v>#N/A</c:v>
                </c:pt>
                <c:pt idx="4">
                  <c:v>75</c:v>
                </c:pt>
                <c:pt idx="5">
                  <c:v>#N/A</c:v>
                </c:pt>
                <c:pt idx="6">
                  <c:v>#N/A</c:v>
                </c:pt>
                <c:pt idx="7">
                  <c:v>137</c:v>
                </c:pt>
                <c:pt idx="8">
                  <c:v>#N/A</c:v>
                </c:pt>
                <c:pt idx="9">
                  <c:v>#N/A</c:v>
                </c:pt>
                <c:pt idx="10">
                  <c:v>185</c:v>
                </c:pt>
                <c:pt idx="11">
                  <c:v>#N/A</c:v>
                </c:pt>
                <c:pt idx="12">
                  <c:v>#N/A</c:v>
                </c:pt>
                <c:pt idx="13">
                  <c:v>208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6948880"/>
        <c:axId val="336951232"/>
      </c:lineChart>
      <c:catAx>
        <c:axId val="33694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951232"/>
        <c:crosses val="autoZero"/>
        <c:auto val="1"/>
        <c:lblAlgn val="ctr"/>
        <c:lblOffset val="100"/>
        <c:tickLblSkip val="1"/>
        <c:tickMarkSkip val="1"/>
        <c:noMultiLvlLbl val="0"/>
      </c:catAx>
      <c:valAx>
        <c:axId val="3369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4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5501</c:v>
                </c:pt>
                <c:pt idx="5">
                  <c:v>5522</c:v>
                </c:pt>
                <c:pt idx="8">
                  <c:v>5566</c:v>
                </c:pt>
                <c:pt idx="11">
                  <c:v>5304</c:v>
                </c:pt>
                <c:pt idx="14">
                  <c:v>4468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c:v>
                </c:pt>
                <c:pt idx="5">
                  <c:v>195</c:v>
                </c:pt>
                <c:pt idx="8">
                  <c:v>187</c:v>
                </c:pt>
                <c:pt idx="11">
                  <c:v>167</c:v>
                </c:pt>
                <c:pt idx="14">
                  <c:v>135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3718</c:v>
                </c:pt>
                <c:pt idx="5">
                  <c:v>4142</c:v>
                </c:pt>
                <c:pt idx="8">
                  <c:v>4566</c:v>
                </c:pt>
                <c:pt idx="11">
                  <c:v>4687</c:v>
                </c:pt>
                <c:pt idx="14">
                  <c:v>4753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753</c:v>
                </c:pt>
                <c:pt idx="3">
                  <c:v>792</c:v>
                </c:pt>
                <c:pt idx="6">
                  <c:v>656</c:v>
                </c:pt>
                <c:pt idx="9">
                  <c:v>593</c:v>
                </c:pt>
                <c:pt idx="12">
                  <c:v>586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515</c:v>
                </c:pt>
                <c:pt idx="3">
                  <c:v>491</c:v>
                </c:pt>
                <c:pt idx="6">
                  <c:v>489</c:v>
                </c:pt>
                <c:pt idx="9">
                  <c:v>455</c:v>
                </c:pt>
                <c:pt idx="12">
                  <c:v>422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1699</c:v>
                </c:pt>
                <c:pt idx="3">
                  <c:v>1748</c:v>
                </c:pt>
                <c:pt idx="6">
                  <c:v>1817</c:v>
                </c:pt>
                <c:pt idx="9">
                  <c:v>1910</c:v>
                </c:pt>
                <c:pt idx="12">
                  <c:v>1951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6144</c:v>
                </c:pt>
                <c:pt idx="3">
                  <c:v>6148</c:v>
                </c:pt>
                <c:pt idx="6">
                  <c:v>6055</c:v>
                </c:pt>
                <c:pt idx="9">
                  <c:v>5941</c:v>
                </c:pt>
                <c:pt idx="12">
                  <c:v>5871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6954368"/>
        <c:axId val="33695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6954368"/>
        <c:axId val="336955152"/>
      </c:lineChart>
      <c:catAx>
        <c:axId val="3369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955152"/>
        <c:crosses val="autoZero"/>
        <c:auto val="1"/>
        <c:lblAlgn val="ctr"/>
        <c:lblOffset val="100"/>
        <c:tickLblSkip val="1"/>
        <c:tickMarkSkip val="1"/>
        <c:noMultiLvlLbl val="0"/>
      </c:catAx>
      <c:valAx>
        <c:axId val="33695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{D950E924-085B-433C-BA0B-7C7A763ECCE3}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{28279C6C-8940-461E-B97C-194260738341}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{8F736685-6255-45CE-8540-EA7AE5F06073}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{3718FF20-6A39-464C-8410-EF7FDBB00F13}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{D0D4F8D0-284D-46BF-998E-5935F56BDFB5}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{8903F488-F859-4D29-A5A8-78430D54435D}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{7B80C519-36DF-4836-B953-B0C85C5AED4A}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{6C44A82F-0981-4912-9936-343839934DBF}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{A5872BE7-893B-4DFA-AE9B-A9ED39F3C1D0}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{E67A73D5-C7B8-4B46-965C-E4010A0D30B4}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5095328"/>
        <c:axId val="345095720"/>
      </c:scatterChart>
      <c:valAx>
        <c:axId val="34509532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095720"/>
        <c:crosses val="autoZero"/>
        <c:crossBetween val="midCat"/>
      </c:valAx>
      <c:valAx>
        <c:axId val="34509572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09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{72DDBCF6-F7EC-4D82-A8AA-009E4B22B974}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{3DAF84FE-906A-4D56-BD94-C17EBB892735}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{2765086C-F29D-4295-8069-183BBB2728AB}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{4F5EBC67-AFDD-43FD-B161-339CE4508F82}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{6B094C8D-BD83-43C6-8DC5-E664523A47F4}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3.5</c:v>
                </c:pt>
                <c:pt idx="2">
                  <c:v>2.8</c:v>
                </c:pt>
                <c:pt idx="3">
                  <c:v>3.2</c:v>
                </c:pt>
                <c:pt idx="4">
                  <c:v>4.2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{E605E845-6700-4BB9-80F5-21419942777B}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{D54B3142-4B31-4BC1-9A0A-72F367B16957}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{9BE36808-DC91-43C3-8B04-5B297E8C0452}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{E04070AD-70F5-47AA-AD92-10E821536286}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{EFD5D701-CB6B-46F2-8779-5CCF958BA180}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5096112"/>
        <c:axId val="345093368"/>
      </c:scatterChart>
      <c:valAx>
        <c:axId val="34509611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093368"/>
        <c:crosses val="autoZero"/>
        <c:crossBetween val="midCat"/>
      </c:valAx>
      <c:valAx>
        <c:axId val="34509336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096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高金利償還分が徐々に完済し元利償還金が減少傾向にあったが、今後は事業によっては新たな起債や、近年の大型事業による償還が始まるためやや増加傾向に転換すると想定される。また、下水道事業の起債残高の増加により普通会計への負担も増加されると見込まれる。</a:t>
          </a:r>
        </a:p>
        <a:p>
          <a:r>
            <a:rPr kumimoji="1" lang="ja-JP" altLang="en-US" sz="1400">
              <a:latin typeface="ＭＳ ゴシック" pitchFamily="49" charset="-128"/>
              <a:ea typeface="ＭＳ ゴシック" pitchFamily="49" charset="-128"/>
            </a:rPr>
            <a:t>そのため、出来るだけ起債抑制を図り高い水準での比率の維持ができるよう努めたい。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年度は充当可能財源の増加に比べ、将来負担額の増加割合が高く将来負担比率が悪化傾向にあり、将来負担比率の分子数値はプラス数値となっていたが、平成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年以降は起債の抑制に努めており数値も改善していた。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都市再生整備計画事業等で起債を行い、今後も同様の事業で起債が想定されることから数値が再び悪化することが懸念される。出来る限り起債抑制、充当可能基金の積立を図り高い水準での比率の維持ができるよう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全国平均及び徳島県平均より低い水準となっているが、類似団体と比較すると少し高い水準となっている。今後策定が求められている個別施設計画の策定にあたって、各施設の老朽化状況の調査を行い、施設の維持管理の適正化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100874</xdr:rowOff>
    </xdr:from>
    <xdr:to>
      <xdr:col>3</xdr:col>
      <xdr:colOff>511175</xdr:colOff>
      <xdr:row>29</xdr:row>
      <xdr:rowOff>31024</xdr:rowOff>
    </xdr:to>
    <xdr:sp macro="" textlink="">
      <xdr:nvSpPr>
        <xdr:cNvPr id="85" name="円/楕円 84"/>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47551</xdr:rowOff>
    </xdr:from>
    <xdr:ext cx="405111" cy="259045"/>
    <xdr:sp macro="" textlink="">
      <xdr:nvSpPr>
        <xdr:cNvPr id="87" name="n_1mainValue有形固定資産減価償却率"/>
        <xdr:cNvSpPr txBox="1"/>
      </xdr:nvSpPr>
      <xdr:spPr>
        <a:xfrm>
          <a:off x="3836043"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70" name="円/楕円 69"/>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52087</xdr:rowOff>
    </xdr:from>
    <xdr:ext cx="405111" cy="259045"/>
    <xdr:sp macro="" textlink="">
      <xdr:nvSpPr>
        <xdr:cNvPr id="72" name="n_1mainValue【道路】&#10;有形固定資産減価償却率"/>
        <xdr:cNvSpPr txBox="1"/>
      </xdr:nvSpPr>
      <xdr:spPr>
        <a:xfrm>
          <a:off x="3582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138419</xdr:rowOff>
    </xdr:from>
    <xdr:to>
      <xdr:col>14</xdr:col>
      <xdr:colOff>79375</xdr:colOff>
      <xdr:row>41</xdr:row>
      <xdr:rowOff>68569</xdr:rowOff>
    </xdr:to>
    <xdr:sp macro="" textlink="">
      <xdr:nvSpPr>
        <xdr:cNvPr id="108" name="円/楕円 107"/>
        <xdr:cNvSpPr/>
      </xdr:nvSpPr>
      <xdr:spPr>
        <a:xfrm>
          <a:off x="9588500" y="69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59696</xdr:rowOff>
    </xdr:from>
    <xdr:ext cx="469744" cy="259045"/>
    <xdr:sp macro="" textlink="">
      <xdr:nvSpPr>
        <xdr:cNvPr id="110" name="n_1mainValue【道路】&#10;一人当たり延長"/>
        <xdr:cNvSpPr txBox="1"/>
      </xdr:nvSpPr>
      <xdr:spPr>
        <a:xfrm>
          <a:off x="9391727" y="708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46" name="円/楕円 145"/>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7"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117365</xdr:rowOff>
    </xdr:from>
    <xdr:ext cx="405111" cy="259045"/>
    <xdr:sp macro="" textlink="">
      <xdr:nvSpPr>
        <xdr:cNvPr id="148" name="n_1mainValue【橋りょう・トンネ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154071</xdr:rowOff>
    </xdr:from>
    <xdr:to>
      <xdr:col>14</xdr:col>
      <xdr:colOff>79375</xdr:colOff>
      <xdr:row>62</xdr:row>
      <xdr:rowOff>84221</xdr:rowOff>
    </xdr:to>
    <xdr:sp macro="" textlink="">
      <xdr:nvSpPr>
        <xdr:cNvPr id="185" name="円/楕円 184"/>
        <xdr:cNvSpPr/>
      </xdr:nvSpPr>
      <xdr:spPr>
        <a:xfrm>
          <a:off x="9588500" y="106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75348</xdr:rowOff>
    </xdr:from>
    <xdr:ext cx="599010" cy="259045"/>
    <xdr:sp macro="" textlink="">
      <xdr:nvSpPr>
        <xdr:cNvPr id="187" name="n_1mainValue【橋りょう・トンネル】&#10;一人当たり有形固定資産（償却資産）額"/>
        <xdr:cNvSpPr txBox="1"/>
      </xdr:nvSpPr>
      <xdr:spPr>
        <a:xfrm>
          <a:off x="9327094" y="1070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3" name="正方形/長方形 20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0" name="テキスト ボックス 2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4" name="直線コネクタ 24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6" name="直線コネクタ 24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8" name="直線コネクタ 24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4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0" name="フローチャート : 判断 24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1" name="フローチャート : 判断 25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113030</xdr:rowOff>
    </xdr:from>
    <xdr:to>
      <xdr:col>22</xdr:col>
      <xdr:colOff>415925</xdr:colOff>
      <xdr:row>35</xdr:row>
      <xdr:rowOff>43180</xdr:rowOff>
    </xdr:to>
    <xdr:sp macro="" textlink="">
      <xdr:nvSpPr>
        <xdr:cNvPr id="257" name="円/楕円 256"/>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58"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59707</xdr:rowOff>
    </xdr:from>
    <xdr:ext cx="405111" cy="259045"/>
    <xdr:sp macro="" textlink="">
      <xdr:nvSpPr>
        <xdr:cNvPr id="259" name="n_1mainValue【認定こども園・幼稚園・保育所】&#10;有形固定資産減価償却率"/>
        <xdr:cNvSpPr txBox="1"/>
      </xdr:nvSpPr>
      <xdr:spPr>
        <a:xfrm>
          <a:off x="15266043"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0" name="直線コネクタ 2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1" name="テキスト ボックス 2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2" name="直線コネクタ 2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3" name="テキスト ボックス 2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5" name="テキスト ボックス 2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6" name="直線コネクタ 2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7" name="テキスト ボックス 2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8" name="直線コネクタ 2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9" name="テキスト ボックス 2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1" name="テキスト ボックス 2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3" name="直線コネクタ 28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5" name="直線コネクタ 28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7" name="直線コネクタ 28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89" name="フローチャート : 判断 28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0" name="フローチャート : 判断 28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46355</xdr:rowOff>
    </xdr:from>
    <xdr:to>
      <xdr:col>31</xdr:col>
      <xdr:colOff>85725</xdr:colOff>
      <xdr:row>40</xdr:row>
      <xdr:rowOff>147955</xdr:rowOff>
    </xdr:to>
    <xdr:sp macro="" textlink="">
      <xdr:nvSpPr>
        <xdr:cNvPr id="296" name="円/楕円 295"/>
        <xdr:cNvSpPr/>
      </xdr:nvSpPr>
      <xdr:spPr>
        <a:xfrm>
          <a:off x="21272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29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164482</xdr:rowOff>
    </xdr:from>
    <xdr:ext cx="469744" cy="259045"/>
    <xdr:sp macro="" textlink="">
      <xdr:nvSpPr>
        <xdr:cNvPr id="298" name="n_1mainValue【認定こども園・幼稚園・保育所】&#10;一人当たり面積"/>
        <xdr:cNvSpPr txBox="1"/>
      </xdr:nvSpPr>
      <xdr:spPr>
        <a:xfrm>
          <a:off x="21075727"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3" name="直線コネクタ 32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5" name="直線コネクタ 32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7" name="直線コネクタ 32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29" name="フローチャート : 判断 32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0" name="フローチャート : 判断 3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33020</xdr:rowOff>
    </xdr:from>
    <xdr:to>
      <xdr:col>22</xdr:col>
      <xdr:colOff>415925</xdr:colOff>
      <xdr:row>60</xdr:row>
      <xdr:rowOff>134620</xdr:rowOff>
    </xdr:to>
    <xdr:sp macro="" textlink="">
      <xdr:nvSpPr>
        <xdr:cNvPr id="336" name="円/楕円 335"/>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37"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125747</xdr:rowOff>
    </xdr:from>
    <xdr:ext cx="405111" cy="259045"/>
    <xdr:sp macro="" textlink="">
      <xdr:nvSpPr>
        <xdr:cNvPr id="338" name="n_1mainValue【学校施設】&#10;有形固定資産減価償却率"/>
        <xdr:cNvSpPr txBox="1"/>
      </xdr:nvSpPr>
      <xdr:spPr>
        <a:xfrm>
          <a:off x="15266043"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3" name="直線コネクタ 362"/>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4"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5" name="直線コネクタ 364"/>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6"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7" name="直線コネクタ 366"/>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8"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69" name="フローチャート : 判断 36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0" name="フローチャート : 判断 369"/>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135890</xdr:rowOff>
    </xdr:from>
    <xdr:to>
      <xdr:col>31</xdr:col>
      <xdr:colOff>85725</xdr:colOff>
      <xdr:row>63</xdr:row>
      <xdr:rowOff>66040</xdr:rowOff>
    </xdr:to>
    <xdr:sp macro="" textlink="">
      <xdr:nvSpPr>
        <xdr:cNvPr id="376" name="円/楕円 375"/>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77"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57167</xdr:rowOff>
    </xdr:from>
    <xdr:ext cx="469744" cy="259045"/>
    <xdr:sp macro="" textlink="">
      <xdr:nvSpPr>
        <xdr:cNvPr id="378" name="n_1mainValue【学校施設】&#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4" name="直線コネクタ 403"/>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5"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6" name="直線コネクタ 40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7"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08" name="直線コネクタ 407"/>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09"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0" name="フローチャート : 判断 409"/>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11" name="フローチャート : 判断 410"/>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2" name="テキスト ボックス 4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3" name="テキスト ボックス 4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4" name="テキスト ボックス 4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5" name="テキスト ボックス 4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6" name="テキスト ボックス 4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60779</xdr:rowOff>
    </xdr:from>
    <xdr:to>
      <xdr:col>22</xdr:col>
      <xdr:colOff>415925</xdr:colOff>
      <xdr:row>82</xdr:row>
      <xdr:rowOff>162379</xdr:rowOff>
    </xdr:to>
    <xdr:sp macro="" textlink="">
      <xdr:nvSpPr>
        <xdr:cNvPr id="417" name="円/楕円 416"/>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18"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7456</xdr:rowOff>
    </xdr:from>
    <xdr:ext cx="405111" cy="259045"/>
    <xdr:sp macro="" textlink="">
      <xdr:nvSpPr>
        <xdr:cNvPr id="419" name="n_1mainValue【児童館】&#10;有形固定資産減価償却率"/>
        <xdr:cNvSpPr txBox="1"/>
      </xdr:nvSpPr>
      <xdr:spPr>
        <a:xfrm>
          <a:off x="15266043"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1" name="正方形/長方形 4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2" name="正方形/長方形 4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3" name="正方形/長方形 4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4" name="正方形/長方形 4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5" name="正方形/長方形 4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6" name="正方形/長方形 4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7" name="正方形/長方形 4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8" name="テキスト ボックス 4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9" name="直線コネクタ 4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0" name="直線コネクタ 4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1" name="テキスト ボックス 4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2" name="直線コネクタ 4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3" name="テキスト ボックス 4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4" name="直線コネクタ 4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5" name="テキスト ボックス 4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6" name="直線コネクタ 4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7" name="テキスト ボックス 4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8" name="直線コネクタ 4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9" name="テキスト ボックス 4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0" name="直線コネクタ 4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1" name="テキスト ボックス 4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2" name="直線コネクタ 4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3" name="テキスト ボックス 4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70757</xdr:rowOff>
    </xdr:from>
    <xdr:to>
      <xdr:col>32</xdr:col>
      <xdr:colOff>186689</xdr:colOff>
      <xdr:row>86</xdr:row>
      <xdr:rowOff>119743</xdr:rowOff>
    </xdr:to>
    <xdr:cxnSp macro="">
      <xdr:nvCxnSpPr>
        <xdr:cNvPr id="445" name="直線コネクタ 444"/>
        <xdr:cNvCxnSpPr/>
      </xdr:nvCxnSpPr>
      <xdr:spPr>
        <a:xfrm flipV="1">
          <a:off x="22160864" y="13786757"/>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123570</xdr:rowOff>
    </xdr:from>
    <xdr:ext cx="469744" cy="259045"/>
    <xdr:sp macro="" textlink="">
      <xdr:nvSpPr>
        <xdr:cNvPr id="446" name="【児童館】&#10;一人当たり面積最小値テキスト"/>
        <xdr:cNvSpPr txBox="1"/>
      </xdr:nvSpPr>
      <xdr:spPr>
        <a:xfrm>
          <a:off x="222504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119743</xdr:rowOff>
    </xdr:from>
    <xdr:to>
      <xdr:col>32</xdr:col>
      <xdr:colOff>276225</xdr:colOff>
      <xdr:row>86</xdr:row>
      <xdr:rowOff>119743</xdr:rowOff>
    </xdr:to>
    <xdr:cxnSp macro="">
      <xdr:nvCxnSpPr>
        <xdr:cNvPr id="447" name="直線コネクタ 44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17434</xdr:rowOff>
    </xdr:from>
    <xdr:ext cx="469744" cy="259045"/>
    <xdr:sp macro="" textlink="">
      <xdr:nvSpPr>
        <xdr:cNvPr id="448" name="【児童館】&#10;一人当たり面積最大値テキスト"/>
        <xdr:cNvSpPr txBox="1"/>
      </xdr:nvSpPr>
      <xdr:spPr>
        <a:xfrm>
          <a:off x="22250400"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80</xdr:row>
      <xdr:rowOff>70757</xdr:rowOff>
    </xdr:from>
    <xdr:to>
      <xdr:col>32</xdr:col>
      <xdr:colOff>276225</xdr:colOff>
      <xdr:row>80</xdr:row>
      <xdr:rowOff>70757</xdr:rowOff>
    </xdr:to>
    <xdr:cxnSp macro="">
      <xdr:nvCxnSpPr>
        <xdr:cNvPr id="449" name="直線コネクタ 448"/>
        <xdr:cNvCxnSpPr/>
      </xdr:nvCxnSpPr>
      <xdr:spPr>
        <a:xfrm>
          <a:off x="22072600" y="1378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450"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451" name="フローチャート : 判断 45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60779</xdr:rowOff>
    </xdr:from>
    <xdr:to>
      <xdr:col>31</xdr:col>
      <xdr:colOff>85725</xdr:colOff>
      <xdr:row>83</xdr:row>
      <xdr:rowOff>162379</xdr:rowOff>
    </xdr:to>
    <xdr:sp macro="" textlink="">
      <xdr:nvSpPr>
        <xdr:cNvPr id="452" name="フローチャート : 判断 451"/>
        <xdr:cNvSpPr/>
      </xdr:nvSpPr>
      <xdr:spPr>
        <a:xfrm>
          <a:off x="21272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109764</xdr:rowOff>
    </xdr:from>
    <xdr:to>
      <xdr:col>31</xdr:col>
      <xdr:colOff>85725</xdr:colOff>
      <xdr:row>78</xdr:row>
      <xdr:rowOff>39914</xdr:rowOff>
    </xdr:to>
    <xdr:sp macro="" textlink="">
      <xdr:nvSpPr>
        <xdr:cNvPr id="458" name="円/楕円 457"/>
        <xdr:cNvSpPr/>
      </xdr:nvSpPr>
      <xdr:spPr>
        <a:xfrm>
          <a:off x="21272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153506</xdr:rowOff>
    </xdr:from>
    <xdr:ext cx="469744" cy="259045"/>
    <xdr:sp macro="" textlink="">
      <xdr:nvSpPr>
        <xdr:cNvPr id="459" name="n_1aveValue【児童館】&#10;一人当たり面積"/>
        <xdr:cNvSpPr txBox="1"/>
      </xdr:nvSpPr>
      <xdr:spPr>
        <a:xfrm>
          <a:off x="210757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56441</xdr:rowOff>
    </xdr:from>
    <xdr:ext cx="469744" cy="259045"/>
    <xdr:sp macro="" textlink="">
      <xdr:nvSpPr>
        <xdr:cNvPr id="460" name="n_1mainValue【児童館】&#10;一人当たり面積"/>
        <xdr:cNvSpPr txBox="1"/>
      </xdr:nvSpPr>
      <xdr:spPr>
        <a:xfrm>
          <a:off x="210757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3" name="テキスト ボックス 4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3" name="テキスト ボックス 4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7" name="直線コネクタ 486"/>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8"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9" name="直線コネクタ 48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90"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1" name="直線コネクタ 490"/>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2"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3" name="フローチャート : 判断 492"/>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4" name="フローチャート : 判断 493"/>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156029</xdr:rowOff>
    </xdr:from>
    <xdr:to>
      <xdr:col>22</xdr:col>
      <xdr:colOff>415925</xdr:colOff>
      <xdr:row>101</xdr:row>
      <xdr:rowOff>86179</xdr:rowOff>
    </xdr:to>
    <xdr:sp macro="" textlink="">
      <xdr:nvSpPr>
        <xdr:cNvPr id="500" name="円/楕円 499"/>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01"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102706</xdr:rowOff>
    </xdr:from>
    <xdr:ext cx="405111" cy="259045"/>
    <xdr:sp macro="" textlink="">
      <xdr:nvSpPr>
        <xdr:cNvPr id="502" name="n_1mainValue【公民館】&#10;有形固定資産減価償却率"/>
        <xdr:cNvSpPr txBox="1"/>
      </xdr:nvSpPr>
      <xdr:spPr>
        <a:xfrm>
          <a:off x="15266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6" name="直線コネクタ 525"/>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7"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8" name="直線コネクタ 527"/>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9"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30" name="直線コネクタ 529"/>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1"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2" name="フローチャート : 判断 53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3" name="フローチャート : 判断 532"/>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78739</xdr:rowOff>
    </xdr:from>
    <xdr:to>
      <xdr:col>31</xdr:col>
      <xdr:colOff>85725</xdr:colOff>
      <xdr:row>108</xdr:row>
      <xdr:rowOff>8889</xdr:rowOff>
    </xdr:to>
    <xdr:sp macro="" textlink="">
      <xdr:nvSpPr>
        <xdr:cNvPr id="539" name="円/楕円 538"/>
        <xdr:cNvSpPr/>
      </xdr:nvSpPr>
      <xdr:spPr>
        <a:xfrm>
          <a:off x="21272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40"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xdr:rowOff>
    </xdr:from>
    <xdr:ext cx="469744" cy="259045"/>
    <xdr:sp macro="" textlink="">
      <xdr:nvSpPr>
        <xdr:cNvPr id="541" name="n_1mainValue【公民館】&#10;一人当たり面積"/>
        <xdr:cNvSpPr txBox="1"/>
      </xdr:nvSpPr>
      <xdr:spPr>
        <a:xfrm>
          <a:off x="21075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公民館、清掃センター（一般廃棄物処理施設）であり、特に低くなっている施設は、体育館・プールである。老朽化が進んでいる保育所は平成２９年度に改修を実施し、平成３０年度には南幼稚園を改修予定となっている。公民館は庁舎と同じ建物で耐震化を実施済みである。清掃センターは、一般廃棄物の広域処理に取り組んでいる。</a:t>
          </a:r>
          <a:endParaRPr lang="ja-JP" altLang="ja-JP" sz="1400">
            <a:effectLst/>
          </a:endParaRPr>
        </a:p>
        <a:p>
          <a:r>
            <a:rPr kumimoji="1" lang="ja-JP" altLang="ja-JP" sz="1100">
              <a:solidFill>
                <a:schemeClr val="dk1"/>
              </a:solidFill>
              <a:effectLst/>
              <a:latin typeface="+mn-lt"/>
              <a:ea typeface="+mn-ea"/>
              <a:cs typeface="+mn-cs"/>
            </a:rPr>
            <a:t>類似団体と比較して１人当たりの面積が特に高くなっている施設は、児童館、図書館、体育館・プールであり、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69" name="円/楕円 68"/>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166387</xdr:rowOff>
    </xdr:from>
    <xdr:ext cx="405111" cy="259045"/>
    <xdr:sp macro="" textlink="">
      <xdr:nvSpPr>
        <xdr:cNvPr id="70" name="n_1mainValue【図書館】&#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19050</xdr:rowOff>
    </xdr:from>
    <xdr:to>
      <xdr:col>14</xdr:col>
      <xdr:colOff>79375</xdr:colOff>
      <xdr:row>35</xdr:row>
      <xdr:rowOff>120650</xdr:rowOff>
    </xdr:to>
    <xdr:sp macro="" textlink="">
      <xdr:nvSpPr>
        <xdr:cNvPr id="109" name="円/楕円 108"/>
        <xdr:cNvSpPr/>
      </xdr:nvSpPr>
      <xdr:spPr>
        <a:xfrm>
          <a:off x="958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137177</xdr:rowOff>
    </xdr:from>
    <xdr:ext cx="469744" cy="259045"/>
    <xdr:sp macro="" textlink="">
      <xdr:nvSpPr>
        <xdr:cNvPr id="110" name="n_1mainValue【図書館】&#10;一人当たり面積"/>
        <xdr:cNvSpPr txBox="1"/>
      </xdr:nvSpPr>
      <xdr:spPr>
        <a:xfrm>
          <a:off x="93917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33" name="直線コネクタ 132"/>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34"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35" name="直線コネクタ 13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36"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37" name="直線コネクタ 136"/>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8"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39" name="フローチャート : 判断 138"/>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40" name="フローチャート : 判断 139"/>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170197</xdr:rowOff>
    </xdr:from>
    <xdr:ext cx="405111" cy="259045"/>
    <xdr:sp macro="" textlink="">
      <xdr:nvSpPr>
        <xdr:cNvPr id="141" name="n_1aveValue【体育館・プール】&#10;有形固定資産減価償却率"/>
        <xdr:cNvSpPr txBox="1"/>
      </xdr:nvSpPr>
      <xdr:spPr>
        <a:xfrm>
          <a:off x="3582043"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170942</xdr:rowOff>
    </xdr:from>
    <xdr:to>
      <xdr:col>5</xdr:col>
      <xdr:colOff>409575</xdr:colOff>
      <xdr:row>64</xdr:row>
      <xdr:rowOff>101092</xdr:rowOff>
    </xdr:to>
    <xdr:sp macro="" textlink="">
      <xdr:nvSpPr>
        <xdr:cNvPr id="147" name="円/楕円 146"/>
        <xdr:cNvSpPr/>
      </xdr:nvSpPr>
      <xdr:spPr>
        <a:xfrm>
          <a:off x="3746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92219</xdr:rowOff>
    </xdr:from>
    <xdr:ext cx="405111" cy="259045"/>
    <xdr:sp macro="" textlink="">
      <xdr:nvSpPr>
        <xdr:cNvPr id="148" name="n_1mainValue【体育館・プール】&#10;有形固定資産減価償却率"/>
        <xdr:cNvSpPr txBox="1"/>
      </xdr:nvSpPr>
      <xdr:spPr>
        <a:xfrm>
          <a:off x="3582043" y="110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2" name="直線コネクタ 171"/>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3"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4" name="直線コネクタ 173"/>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5"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6" name="直線コネクタ 175"/>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77"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78" name="フローチャート : 判断 177"/>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79" name="フローチャート : 判断 178"/>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0"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13970</xdr:rowOff>
    </xdr:from>
    <xdr:to>
      <xdr:col>14</xdr:col>
      <xdr:colOff>79375</xdr:colOff>
      <xdr:row>56</xdr:row>
      <xdr:rowOff>115570</xdr:rowOff>
    </xdr:to>
    <xdr:sp macro="" textlink="">
      <xdr:nvSpPr>
        <xdr:cNvPr id="186" name="円/楕円 185"/>
        <xdr:cNvSpPr/>
      </xdr:nvSpPr>
      <xdr:spPr>
        <a:xfrm>
          <a:off x="9588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132097</xdr:rowOff>
    </xdr:from>
    <xdr:ext cx="469744" cy="259045"/>
    <xdr:sp macro="" textlink="">
      <xdr:nvSpPr>
        <xdr:cNvPr id="187" name="n_1mainValue【体育館・プール】&#10;一人当たり面積"/>
        <xdr:cNvSpPr txBox="1"/>
      </xdr:nvSpPr>
      <xdr:spPr>
        <a:xfrm>
          <a:off x="9391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0" name="直線コネクタ 209"/>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1"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2" name="直線コネクタ 211"/>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3"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4" name="直線コネクタ 213"/>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5"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16" name="フローチャート : 判断 215"/>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17" name="フローチャート : 判断 216"/>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18"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76454</xdr:rowOff>
    </xdr:from>
    <xdr:to>
      <xdr:col>5</xdr:col>
      <xdr:colOff>409575</xdr:colOff>
      <xdr:row>83</xdr:row>
      <xdr:rowOff>6604</xdr:rowOff>
    </xdr:to>
    <xdr:sp macro="" textlink="">
      <xdr:nvSpPr>
        <xdr:cNvPr id="224" name="円/楕円 223"/>
        <xdr:cNvSpPr/>
      </xdr:nvSpPr>
      <xdr:spPr>
        <a:xfrm>
          <a:off x="3746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23131</xdr:rowOff>
    </xdr:from>
    <xdr:ext cx="405111" cy="259045"/>
    <xdr:sp macro="" textlink="">
      <xdr:nvSpPr>
        <xdr:cNvPr id="225" name="n_1mainValue【福祉施設】&#10;有形固定資産減価償却率"/>
        <xdr:cNvSpPr txBox="1"/>
      </xdr:nvSpPr>
      <xdr:spPr>
        <a:xfrm>
          <a:off x="3582043" y="1391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0" name="直線コネクタ 23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1" name="テキスト ボックス 24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5" name="直線コネクタ 244"/>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46"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47" name="直線コネクタ 24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48"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49" name="直線コネクタ 248"/>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0"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1" name="フローチャート : 判断 250"/>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2" name="フローチャート : 判断 251"/>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3"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33020</xdr:rowOff>
    </xdr:from>
    <xdr:to>
      <xdr:col>14</xdr:col>
      <xdr:colOff>79375</xdr:colOff>
      <xdr:row>78</xdr:row>
      <xdr:rowOff>134620</xdr:rowOff>
    </xdr:to>
    <xdr:sp macro="" textlink="">
      <xdr:nvSpPr>
        <xdr:cNvPr id="259" name="円/楕円 258"/>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151147</xdr:rowOff>
    </xdr:from>
    <xdr:ext cx="469744" cy="259045"/>
    <xdr:sp macro="" textlink="">
      <xdr:nvSpPr>
        <xdr:cNvPr id="260" name="n_1mainValue【福祉施設】&#10;一人当たり面積"/>
        <xdr:cNvSpPr txBox="1"/>
      </xdr:nvSpPr>
      <xdr:spPr>
        <a:xfrm>
          <a:off x="93917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5" name="直線コネクタ 284"/>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86"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87" name="直線コネクタ 286"/>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88"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89" name="直線コネクタ 288"/>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0"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1" name="フローチャート : 判断 29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2" name="フローチャート : 判断 291"/>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3"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158750</xdr:rowOff>
    </xdr:from>
    <xdr:to>
      <xdr:col>5</xdr:col>
      <xdr:colOff>409575</xdr:colOff>
      <xdr:row>106</xdr:row>
      <xdr:rowOff>88900</xdr:rowOff>
    </xdr:to>
    <xdr:sp macro="" textlink="">
      <xdr:nvSpPr>
        <xdr:cNvPr id="299" name="円/楕円 298"/>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80027</xdr:rowOff>
    </xdr:from>
    <xdr:ext cx="405111" cy="259045"/>
    <xdr:sp macro="" textlink="">
      <xdr:nvSpPr>
        <xdr:cNvPr id="300" name="n_1mainValue【市民会館】&#10;有形固定資産減価償却率"/>
        <xdr:cNvSpPr txBox="1"/>
      </xdr:nvSpPr>
      <xdr:spPr>
        <a:xfrm>
          <a:off x="3582043"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1" name="直線コネクタ 31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2" name="テキスト ボックス 31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3" name="直線コネクタ 31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4" name="テキスト ボックス 31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5" name="直線コネクタ 31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6" name="テキスト ボックス 31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7" name="直線コネクタ 31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8" name="テキスト ボックス 31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322" name="直線コネクタ 321"/>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323"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324" name="直線コネクタ 323"/>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325"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326" name="直線コネクタ 325"/>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27"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28" name="フローチャート : 判断 327"/>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329" name="フローチャート : 判断 328"/>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30"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112268</xdr:rowOff>
    </xdr:from>
    <xdr:to>
      <xdr:col>14</xdr:col>
      <xdr:colOff>79375</xdr:colOff>
      <xdr:row>107</xdr:row>
      <xdr:rowOff>42418</xdr:rowOff>
    </xdr:to>
    <xdr:sp macro="" textlink="">
      <xdr:nvSpPr>
        <xdr:cNvPr id="336" name="円/楕円 335"/>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33545</xdr:rowOff>
    </xdr:from>
    <xdr:ext cx="469744" cy="259045"/>
    <xdr:sp macro="" textlink="">
      <xdr:nvSpPr>
        <xdr:cNvPr id="337"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169545</xdr:rowOff>
    </xdr:from>
    <xdr:to>
      <xdr:col>23</xdr:col>
      <xdr:colOff>516889</xdr:colOff>
      <xdr:row>40</xdr:row>
      <xdr:rowOff>154305</xdr:rowOff>
    </xdr:to>
    <xdr:cxnSp macro="">
      <xdr:nvCxnSpPr>
        <xdr:cNvPr id="362" name="直線コネクタ 361"/>
        <xdr:cNvCxnSpPr/>
      </xdr:nvCxnSpPr>
      <xdr:spPr>
        <a:xfrm flipV="1">
          <a:off x="16318864" y="6170295"/>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158132</xdr:rowOff>
    </xdr:from>
    <xdr:ext cx="405111" cy="259045"/>
    <xdr:sp macro="" textlink="">
      <xdr:nvSpPr>
        <xdr:cNvPr id="363" name="【一般廃棄物処理施設】&#10;有形固定資産減価償却率最小値テキスト"/>
        <xdr:cNvSpPr txBox="1"/>
      </xdr:nvSpPr>
      <xdr:spPr>
        <a:xfrm>
          <a:off x="16408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154305</xdr:rowOff>
    </xdr:from>
    <xdr:to>
      <xdr:col>23</xdr:col>
      <xdr:colOff>606425</xdr:colOff>
      <xdr:row>40</xdr:row>
      <xdr:rowOff>154305</xdr:rowOff>
    </xdr:to>
    <xdr:cxnSp macro="">
      <xdr:nvCxnSpPr>
        <xdr:cNvPr id="364" name="直線コネクタ 363"/>
        <xdr:cNvCxnSpPr/>
      </xdr:nvCxnSpPr>
      <xdr:spPr>
        <a:xfrm>
          <a:off x="16230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116222</xdr:rowOff>
    </xdr:from>
    <xdr:ext cx="405111" cy="259045"/>
    <xdr:sp macro="" textlink="">
      <xdr:nvSpPr>
        <xdr:cNvPr id="365" name="【一般廃棄物処理施設】&#10;有形固定資産減価償却率最大値テキスト"/>
        <xdr:cNvSpPr txBox="1"/>
      </xdr:nvSpPr>
      <xdr:spPr>
        <a:xfrm>
          <a:off x="16408400"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35</xdr:row>
      <xdr:rowOff>169545</xdr:rowOff>
    </xdr:from>
    <xdr:to>
      <xdr:col>23</xdr:col>
      <xdr:colOff>606425</xdr:colOff>
      <xdr:row>35</xdr:row>
      <xdr:rowOff>169545</xdr:rowOff>
    </xdr:to>
    <xdr:cxnSp macro="">
      <xdr:nvCxnSpPr>
        <xdr:cNvPr id="366" name="直線コネクタ 365"/>
        <xdr:cNvCxnSpPr/>
      </xdr:nvCxnSpPr>
      <xdr:spPr>
        <a:xfrm>
          <a:off x="16230600" y="617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24782</xdr:rowOff>
    </xdr:from>
    <xdr:ext cx="405111" cy="259045"/>
    <xdr:sp macro="" textlink="">
      <xdr:nvSpPr>
        <xdr:cNvPr id="367" name="【一般廃棄物処理施設】&#10;有形固定資産減価償却率平均値テキスト"/>
        <xdr:cNvSpPr txBox="1"/>
      </xdr:nvSpPr>
      <xdr:spPr>
        <a:xfrm>
          <a:off x="164084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368" name="フローチャート : 判断 367"/>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139700</xdr:rowOff>
    </xdr:from>
    <xdr:to>
      <xdr:col>22</xdr:col>
      <xdr:colOff>415925</xdr:colOff>
      <xdr:row>38</xdr:row>
      <xdr:rowOff>69850</xdr:rowOff>
    </xdr:to>
    <xdr:sp macro="" textlink="">
      <xdr:nvSpPr>
        <xdr:cNvPr id="369" name="フローチャート : 判断 368"/>
        <xdr:cNvSpPr/>
      </xdr:nvSpPr>
      <xdr:spPr>
        <a:xfrm>
          <a:off x="1543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60977</xdr:rowOff>
    </xdr:from>
    <xdr:ext cx="405111" cy="259045"/>
    <xdr:sp macro="" textlink="">
      <xdr:nvSpPr>
        <xdr:cNvPr id="370" name="n_1aveValue【一般廃棄物処理施設】&#10;有形固定資産減価償却率"/>
        <xdr:cNvSpPr txBox="1"/>
      </xdr:nvSpPr>
      <xdr:spPr>
        <a:xfrm>
          <a:off x="15266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126365</xdr:rowOff>
    </xdr:from>
    <xdr:to>
      <xdr:col>22</xdr:col>
      <xdr:colOff>415925</xdr:colOff>
      <xdr:row>34</xdr:row>
      <xdr:rowOff>56515</xdr:rowOff>
    </xdr:to>
    <xdr:sp macro="" textlink="">
      <xdr:nvSpPr>
        <xdr:cNvPr id="376" name="円/楕円 375"/>
        <xdr:cNvSpPr/>
      </xdr:nvSpPr>
      <xdr:spPr>
        <a:xfrm>
          <a:off x="1543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73042</xdr:rowOff>
    </xdr:from>
    <xdr:ext cx="405111" cy="259045"/>
    <xdr:sp macro="" textlink="">
      <xdr:nvSpPr>
        <xdr:cNvPr id="377" name="n_1mainValue【一般廃棄物処理施設】&#10;有形固定資産減価償却率"/>
        <xdr:cNvSpPr txBox="1"/>
      </xdr:nvSpPr>
      <xdr:spPr>
        <a:xfrm>
          <a:off x="15266043"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8" name="テキスト ボックス 38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90" name="テキスト ボックス 389"/>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2" name="テキスト ボックス 39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4" name="テキスト ボックス 393"/>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96" name="テキスト ボックス 395"/>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50826</xdr:rowOff>
    </xdr:from>
    <xdr:to>
      <xdr:col>32</xdr:col>
      <xdr:colOff>186689</xdr:colOff>
      <xdr:row>39</xdr:row>
      <xdr:rowOff>112593</xdr:rowOff>
    </xdr:to>
    <xdr:cxnSp macro="">
      <xdr:nvCxnSpPr>
        <xdr:cNvPr id="400" name="直線コネクタ 399"/>
        <xdr:cNvCxnSpPr/>
      </xdr:nvCxnSpPr>
      <xdr:spPr>
        <a:xfrm flipV="1">
          <a:off x="22160864" y="5880126"/>
          <a:ext cx="0" cy="91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116420</xdr:rowOff>
    </xdr:from>
    <xdr:ext cx="534377" cy="259045"/>
    <xdr:sp macro="" textlink="">
      <xdr:nvSpPr>
        <xdr:cNvPr id="401" name="【一般廃棄物処理施設】&#10;一人当たり有形固定資産（償却資産）額最小値テキスト"/>
        <xdr:cNvSpPr txBox="1"/>
      </xdr:nvSpPr>
      <xdr:spPr>
        <a:xfrm>
          <a:off x="22250400" y="68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39</xdr:row>
      <xdr:rowOff>112593</xdr:rowOff>
    </xdr:from>
    <xdr:to>
      <xdr:col>32</xdr:col>
      <xdr:colOff>276225</xdr:colOff>
      <xdr:row>39</xdr:row>
      <xdr:rowOff>112593</xdr:rowOff>
    </xdr:to>
    <xdr:cxnSp macro="">
      <xdr:nvCxnSpPr>
        <xdr:cNvPr id="402" name="直線コネクタ 401"/>
        <xdr:cNvCxnSpPr/>
      </xdr:nvCxnSpPr>
      <xdr:spPr>
        <a:xfrm>
          <a:off x="22072600" y="67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168953</xdr:rowOff>
    </xdr:from>
    <xdr:ext cx="534377" cy="259045"/>
    <xdr:sp macro="" textlink="">
      <xdr:nvSpPr>
        <xdr:cNvPr id="403" name="【一般廃棄物処理施設】&#10;一人当たり有形固定資産（償却資産）額最大値テキスト"/>
        <xdr:cNvSpPr txBox="1"/>
      </xdr:nvSpPr>
      <xdr:spPr>
        <a:xfrm>
          <a:off x="22250400" y="56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34</xdr:row>
      <xdr:rowOff>50826</xdr:rowOff>
    </xdr:from>
    <xdr:to>
      <xdr:col>32</xdr:col>
      <xdr:colOff>276225</xdr:colOff>
      <xdr:row>34</xdr:row>
      <xdr:rowOff>50826</xdr:rowOff>
    </xdr:to>
    <xdr:cxnSp macro="">
      <xdr:nvCxnSpPr>
        <xdr:cNvPr id="404" name="直線コネクタ 403"/>
        <xdr:cNvCxnSpPr/>
      </xdr:nvCxnSpPr>
      <xdr:spPr>
        <a:xfrm>
          <a:off x="22072600" y="588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108914</xdr:rowOff>
    </xdr:from>
    <xdr:ext cx="534377" cy="259045"/>
    <xdr:sp macro="" textlink="">
      <xdr:nvSpPr>
        <xdr:cNvPr id="405" name="【一般廃棄物処理施設】&#10;一人当たり有形固定資産（償却資産）額平均値テキスト"/>
        <xdr:cNvSpPr txBox="1"/>
      </xdr:nvSpPr>
      <xdr:spPr>
        <a:xfrm>
          <a:off x="22250400" y="6109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130487</xdr:rowOff>
    </xdr:from>
    <xdr:to>
      <xdr:col>32</xdr:col>
      <xdr:colOff>238125</xdr:colOff>
      <xdr:row>36</xdr:row>
      <xdr:rowOff>60637</xdr:rowOff>
    </xdr:to>
    <xdr:sp macro="" textlink="">
      <xdr:nvSpPr>
        <xdr:cNvPr id="406" name="フローチャート : 判断 405"/>
        <xdr:cNvSpPr/>
      </xdr:nvSpPr>
      <xdr:spPr>
        <a:xfrm>
          <a:off x="22110700" y="613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98666</xdr:rowOff>
    </xdr:from>
    <xdr:to>
      <xdr:col>31</xdr:col>
      <xdr:colOff>85725</xdr:colOff>
      <xdr:row>36</xdr:row>
      <xdr:rowOff>28816</xdr:rowOff>
    </xdr:to>
    <xdr:sp macro="" textlink="">
      <xdr:nvSpPr>
        <xdr:cNvPr id="407" name="フローチャート : 判断 406"/>
        <xdr:cNvSpPr/>
      </xdr:nvSpPr>
      <xdr:spPr>
        <a:xfrm>
          <a:off x="21272500" y="60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45343</xdr:rowOff>
    </xdr:from>
    <xdr:ext cx="534377" cy="259045"/>
    <xdr:sp macro="" textlink="">
      <xdr:nvSpPr>
        <xdr:cNvPr id="408" name="n_1aveValue【一般廃棄物処理施設】&#10;一人当たり有形固定資産（償却資産）額"/>
        <xdr:cNvSpPr txBox="1"/>
      </xdr:nvSpPr>
      <xdr:spPr>
        <a:xfrm>
          <a:off x="21043411" y="58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23137</xdr:rowOff>
    </xdr:from>
    <xdr:to>
      <xdr:col>31</xdr:col>
      <xdr:colOff>85725</xdr:colOff>
      <xdr:row>42</xdr:row>
      <xdr:rowOff>124737</xdr:rowOff>
    </xdr:to>
    <xdr:sp macro="" textlink="">
      <xdr:nvSpPr>
        <xdr:cNvPr id="414" name="円/楕円 413"/>
        <xdr:cNvSpPr/>
      </xdr:nvSpPr>
      <xdr:spPr>
        <a:xfrm>
          <a:off x="21272500" y="72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115864</xdr:rowOff>
    </xdr:from>
    <xdr:ext cx="534377" cy="259045"/>
    <xdr:sp macro="" textlink="">
      <xdr:nvSpPr>
        <xdr:cNvPr id="415" name="n_1mainValue【一般廃棄物処理施設】&#10;一人当たり有形固定資産（償却資産）額"/>
        <xdr:cNvSpPr txBox="1"/>
      </xdr:nvSpPr>
      <xdr:spPr>
        <a:xfrm>
          <a:off x="21043411" y="73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7" name="直線コネクタ 4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8" name="テキスト ボックス 4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9" name="直線コネクタ 4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0" name="テキスト ボックス 4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1" name="直線コネクタ 4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2" name="テキスト ボックス 4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3" name="直線コネクタ 4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4" name="テキスト ボックス 4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5" name="直線コネクタ 4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6" name="テキスト ボックス 43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0" name="直線コネクタ 439"/>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1"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2" name="直線コネクタ 441"/>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43"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44" name="直線コネクタ 443"/>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45"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46" name="フローチャート : 判断 445"/>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47" name="フローチャート : 判断 446"/>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48"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454" name="円/楕円 453"/>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48277</xdr:rowOff>
    </xdr:from>
    <xdr:ext cx="405111" cy="259045"/>
    <xdr:sp macro="" textlink="">
      <xdr:nvSpPr>
        <xdr:cNvPr id="455" name="n_1mainValue【保健センター・保健所】&#10;有形固定資産減価償却率"/>
        <xdr:cNvSpPr txBox="1"/>
      </xdr:nvSpPr>
      <xdr:spPr>
        <a:xfrm>
          <a:off x="15266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77" name="直線コネクタ 476"/>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78"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79" name="直線コネクタ 478"/>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0"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1" name="直線コネクタ 480"/>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2"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83" name="フローチャート : 判断 482"/>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84" name="フローチャート : 判断 483"/>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85"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49784</xdr:rowOff>
    </xdr:from>
    <xdr:to>
      <xdr:col>31</xdr:col>
      <xdr:colOff>85725</xdr:colOff>
      <xdr:row>62</xdr:row>
      <xdr:rowOff>151384</xdr:rowOff>
    </xdr:to>
    <xdr:sp macro="" textlink="">
      <xdr:nvSpPr>
        <xdr:cNvPr id="491" name="円/楕円 490"/>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142511</xdr:rowOff>
    </xdr:from>
    <xdr:ext cx="469744" cy="259045"/>
    <xdr:sp macro="" textlink="">
      <xdr:nvSpPr>
        <xdr:cNvPr id="492" name="n_1mainValue【保健センター・保健所】&#10;一人当たり面積"/>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18" name="直線コネクタ 517"/>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19"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0" name="直線コネクタ 519"/>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1"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22" name="直線コネクタ 521"/>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23"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24" name="フローチャート : 判断 523"/>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25" name="フローチャート : 判断 524"/>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526"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83638</xdr:rowOff>
    </xdr:from>
    <xdr:to>
      <xdr:col>22</xdr:col>
      <xdr:colOff>415925</xdr:colOff>
      <xdr:row>85</xdr:row>
      <xdr:rowOff>13788</xdr:rowOff>
    </xdr:to>
    <xdr:sp macro="" textlink="">
      <xdr:nvSpPr>
        <xdr:cNvPr id="532" name="円/楕円 531"/>
        <xdr:cNvSpPr/>
      </xdr:nvSpPr>
      <xdr:spPr>
        <a:xfrm>
          <a:off x="15430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4915</xdr:rowOff>
    </xdr:from>
    <xdr:ext cx="405111" cy="259045"/>
    <xdr:sp macro="" textlink="">
      <xdr:nvSpPr>
        <xdr:cNvPr id="533" name="n_1mainValue【消防施設】&#10;有形固定資産減価償却率"/>
        <xdr:cNvSpPr txBox="1"/>
      </xdr:nvSpPr>
      <xdr:spPr>
        <a:xfrm>
          <a:off x="15266043"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57" name="直線コネクタ 556"/>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58"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59" name="直線コネクタ 55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0"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1" name="直線コネクタ 56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62"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3" name="フローチャート : 判断 56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64" name="フローチャート : 判断 563"/>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65"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146050</xdr:rowOff>
    </xdr:from>
    <xdr:to>
      <xdr:col>31</xdr:col>
      <xdr:colOff>85725</xdr:colOff>
      <xdr:row>78</xdr:row>
      <xdr:rowOff>76200</xdr:rowOff>
    </xdr:to>
    <xdr:sp macro="" textlink="">
      <xdr:nvSpPr>
        <xdr:cNvPr id="571" name="円/楕円 570"/>
        <xdr:cNvSpPr/>
      </xdr:nvSpPr>
      <xdr:spPr>
        <a:xfrm>
          <a:off x="2127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92727</xdr:rowOff>
    </xdr:from>
    <xdr:ext cx="469744" cy="259045"/>
    <xdr:sp macro="" textlink="">
      <xdr:nvSpPr>
        <xdr:cNvPr id="572" name="n_1mainValue【消防施設】&#10;一人当たり面積"/>
        <xdr:cNvSpPr txBox="1"/>
      </xdr:nvSpPr>
      <xdr:spPr>
        <a:xfrm>
          <a:off x="210757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98" name="直線コネクタ 597"/>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99"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0" name="直線コネクタ 59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1"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02" name="直線コネクタ 601"/>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03"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04" name="フローチャート : 判断 603"/>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05" name="フローチャート : 判断 604"/>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06"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146231</xdr:rowOff>
    </xdr:from>
    <xdr:to>
      <xdr:col>22</xdr:col>
      <xdr:colOff>415925</xdr:colOff>
      <xdr:row>103</xdr:row>
      <xdr:rowOff>76381</xdr:rowOff>
    </xdr:to>
    <xdr:sp macro="" textlink="">
      <xdr:nvSpPr>
        <xdr:cNvPr id="612" name="円/楕円 611"/>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92908</xdr:rowOff>
    </xdr:from>
    <xdr:ext cx="405111" cy="259045"/>
    <xdr:sp macro="" textlink="">
      <xdr:nvSpPr>
        <xdr:cNvPr id="613" name="n_1mainValue【庁舎】&#10;有形固定資産減価償却率"/>
        <xdr:cNvSpPr txBox="1"/>
      </xdr:nvSpPr>
      <xdr:spPr>
        <a:xfrm>
          <a:off x="15266043"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4" name="直線コネクタ 6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5" name="テキスト ボックス 6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6" name="直線コネクタ 6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7" name="テキスト ボックス 6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8" name="直線コネクタ 6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9" name="テキスト ボックス 6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0" name="直線コネクタ 6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1" name="テキスト ボックス 6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35" name="直線コネクタ 634"/>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36"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37" name="直線コネクタ 636"/>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38"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39" name="直線コネクタ 638"/>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0"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41" name="フローチャート : 判断 640"/>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42" name="フローチャート : 判断 641"/>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43"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151130</xdr:rowOff>
    </xdr:from>
    <xdr:to>
      <xdr:col>31</xdr:col>
      <xdr:colOff>85725</xdr:colOff>
      <xdr:row>104</xdr:row>
      <xdr:rowOff>81280</xdr:rowOff>
    </xdr:to>
    <xdr:sp macro="" textlink="">
      <xdr:nvSpPr>
        <xdr:cNvPr id="649" name="円/楕円 648"/>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72407</xdr:rowOff>
    </xdr:from>
    <xdr:ext cx="469744" cy="259045"/>
    <xdr:sp macro="" textlink="">
      <xdr:nvSpPr>
        <xdr:cNvPr id="650" name="n_1mainValue【庁舎】&#10;一人当たり面積"/>
        <xdr:cNvSpPr txBox="1"/>
      </xdr:nvSpPr>
      <xdr:spPr>
        <a:xfrm>
          <a:off x="210757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公民館、清掃センター（一般廃棄物処理施設）であり、特に低くなっている施設は、体育館・プールである。老朽化が進んでいる保育所は平成２９年度に改修を実施し、平成３０年度には南幼稚園を改修予定となっている。公民館は庁舎と同じ建物で耐震化を実施済みである。清掃センターは、一般廃棄物の広域処理に取り組んでいる。</a:t>
          </a:r>
          <a:endParaRPr lang="ja-JP" altLang="ja-JP" sz="1400">
            <a:effectLst/>
          </a:endParaRPr>
        </a:p>
        <a:p>
          <a:r>
            <a:rPr kumimoji="1" lang="ja-JP" altLang="ja-JP" sz="1100">
              <a:solidFill>
                <a:schemeClr val="dk1"/>
              </a:solidFill>
              <a:effectLst/>
              <a:latin typeface="+mn-lt"/>
              <a:ea typeface="+mn-ea"/>
              <a:cs typeface="+mn-cs"/>
            </a:rPr>
            <a:t>類似団体と比較して１人当たりの面積が特に高くなっている施設は、児童館、図書館、体育館・プールであり、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減収などから低下傾向にあるが、ここ数年は横ばい状態が続いている。類似団体平均と比較では、例年上回っているが、町税の徴収強化や企業誘致により歳入確保に努めるとともに行政の効率化を進め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170039</xdr:rowOff>
    </xdr:to>
    <xdr:cxnSp macro="">
      <xdr:nvCxnSpPr>
        <xdr:cNvPr id="68" name="直線コネクタ 67"/>
        <xdr:cNvCxnSpPr/>
      </xdr:nvCxnSpPr>
      <xdr:spPr>
        <a:xfrm flipV="1">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41</xdr:row>
      <xdr:rowOff>170039</xdr:rowOff>
    </xdr:to>
    <xdr:cxnSp macro="">
      <xdr:nvCxnSpPr>
        <xdr:cNvPr id="71" name="直線コネクタ 70"/>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96" name="テキスト ボックス 95"/>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chemeClr val="tx1"/>
              </a:solidFill>
              <a:latin typeface="ＭＳ Ｐゴシック"/>
            </a:rPr>
            <a:t>前年度より</a:t>
          </a:r>
          <a:r>
            <a:rPr kumimoji="1" lang="en-US" altLang="ja-JP" sz="1300" u="none">
              <a:solidFill>
                <a:schemeClr val="tx1"/>
              </a:solidFill>
              <a:latin typeface="ＭＳ Ｐゴシック"/>
            </a:rPr>
            <a:t>7.6</a:t>
          </a:r>
          <a:r>
            <a:rPr kumimoji="1" lang="ja-JP" altLang="en-US" sz="1300" u="none">
              <a:solidFill>
                <a:schemeClr val="tx1"/>
              </a:solidFill>
              <a:latin typeface="ＭＳ Ｐゴシック"/>
            </a:rPr>
            <a:t>ポイント上昇した。</a:t>
          </a:r>
        </a:p>
        <a:p>
          <a:r>
            <a:rPr kumimoji="1" lang="ja-JP" altLang="en-US" sz="1300" u="none">
              <a:solidFill>
                <a:schemeClr val="tx1"/>
              </a:solidFill>
              <a:latin typeface="ＭＳ Ｐゴシック"/>
            </a:rPr>
            <a:t>扶助費は毎年増加しており、今後も増加が避けられないため、義務的経費の削減に努め、現在の水準を維持する。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63</xdr:row>
      <xdr:rowOff>3302</xdr:rowOff>
    </xdr:to>
    <xdr:cxnSp macro="">
      <xdr:nvCxnSpPr>
        <xdr:cNvPr id="129" name="直線コネクタ 128"/>
        <xdr:cNvCxnSpPr/>
      </xdr:nvCxnSpPr>
      <xdr:spPr>
        <a:xfrm>
          <a:off x="4114800" y="10437876"/>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138684</xdr:rowOff>
    </xdr:to>
    <xdr:cxnSp macro="">
      <xdr:nvCxnSpPr>
        <xdr:cNvPr id="132" name="直線コネクタ 131"/>
        <xdr:cNvCxnSpPr/>
      </xdr:nvCxnSpPr>
      <xdr:spPr>
        <a:xfrm flipV="1">
          <a:off x="3225800" y="104378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138684</xdr:rowOff>
    </xdr:to>
    <xdr:cxnSp macro="">
      <xdr:nvCxnSpPr>
        <xdr:cNvPr id="135" name="直線コネクタ 134"/>
        <xdr:cNvCxnSpPr/>
      </xdr:nvCxnSpPr>
      <xdr:spPr>
        <a:xfrm>
          <a:off x="2336800" y="104378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61</xdr:row>
      <xdr:rowOff>18034</xdr:rowOff>
    </xdr:to>
    <xdr:cxnSp macro="">
      <xdr:nvCxnSpPr>
        <xdr:cNvPr id="138" name="直線コネクタ 137"/>
        <xdr:cNvCxnSpPr/>
      </xdr:nvCxnSpPr>
      <xdr:spPr>
        <a:xfrm flipV="1">
          <a:off x="1447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0" name="円/楕円 149"/>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1" name="テキスト ボックス 150"/>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2" name="円/楕円 151"/>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53" name="テキスト ボックス 152"/>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100076</xdr:rowOff>
    </xdr:from>
    <xdr:to>
      <xdr:col>3</xdr:col>
      <xdr:colOff>330200</xdr:colOff>
      <xdr:row>61</xdr:row>
      <xdr:rowOff>30226</xdr:rowOff>
    </xdr:to>
    <xdr:sp macro="" textlink="">
      <xdr:nvSpPr>
        <xdr:cNvPr id="154" name="円/楕円 153"/>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40403</xdr:rowOff>
    </xdr:from>
    <xdr:ext cx="762000" cy="259045"/>
    <xdr:sp macro="" textlink="">
      <xdr:nvSpPr>
        <xdr:cNvPr id="155" name="テキスト ボックス 154"/>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6" name="円/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57" name="テキスト ボックス 156"/>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類似団体と比較すると下回っているが、前年からは</a:t>
          </a:r>
          <a:r>
            <a:rPr kumimoji="1" lang="en-US" altLang="ja-JP" sz="1300">
              <a:latin typeface="ＭＳ Ｐゴシック"/>
            </a:rPr>
            <a:t>2,977</a:t>
          </a:r>
          <a:r>
            <a:rPr kumimoji="1" lang="ja-JP" altLang="en-US" sz="1300">
              <a:latin typeface="ＭＳ Ｐゴシック"/>
            </a:rPr>
            <a:t>円の増となっている。</a:t>
          </a:r>
        </a:p>
        <a:p>
          <a:r>
            <a:rPr kumimoji="1" lang="ja-JP" altLang="en-US" sz="1300">
              <a:latin typeface="ＭＳ Ｐゴシック"/>
            </a:rPr>
            <a:t>ごみの収集業務や保育所などの施設運営を直営で行っているため、人件費関係の抑制は難しい状態にあるが、入札契約の徹底等今後もコスト削減に努め数値の改善を図る。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152634</xdr:rowOff>
    </xdr:from>
    <xdr:to>
      <xdr:col>7</xdr:col>
      <xdr:colOff>152400</xdr:colOff>
      <xdr:row>80</xdr:row>
      <xdr:rowOff>167002</xdr:rowOff>
    </xdr:to>
    <xdr:cxnSp macro="">
      <xdr:nvCxnSpPr>
        <xdr:cNvPr id="190" name="直線コネクタ 189"/>
        <xdr:cNvCxnSpPr/>
      </xdr:nvCxnSpPr>
      <xdr:spPr>
        <a:xfrm>
          <a:off x="4114800" y="13868634"/>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152634</xdr:rowOff>
    </xdr:from>
    <xdr:to>
      <xdr:col>6</xdr:col>
      <xdr:colOff>0</xdr:colOff>
      <xdr:row>80</xdr:row>
      <xdr:rowOff>154676</xdr:rowOff>
    </xdr:to>
    <xdr:cxnSp macro="">
      <xdr:nvCxnSpPr>
        <xdr:cNvPr id="193" name="直線コネクタ 192"/>
        <xdr:cNvCxnSpPr/>
      </xdr:nvCxnSpPr>
      <xdr:spPr>
        <a:xfrm flipV="1">
          <a:off x="3225800" y="13868634"/>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133455</xdr:rowOff>
    </xdr:from>
    <xdr:to>
      <xdr:col>4</xdr:col>
      <xdr:colOff>482600</xdr:colOff>
      <xdr:row>80</xdr:row>
      <xdr:rowOff>154676</xdr:rowOff>
    </xdr:to>
    <xdr:cxnSp macro="">
      <xdr:nvCxnSpPr>
        <xdr:cNvPr id="196" name="直線コネクタ 195"/>
        <xdr:cNvCxnSpPr/>
      </xdr:nvCxnSpPr>
      <xdr:spPr>
        <a:xfrm>
          <a:off x="2336800" y="13849455"/>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133455</xdr:rowOff>
    </xdr:from>
    <xdr:to>
      <xdr:col>3</xdr:col>
      <xdr:colOff>279400</xdr:colOff>
      <xdr:row>80</xdr:row>
      <xdr:rowOff>135719</xdr:rowOff>
    </xdr:to>
    <xdr:cxnSp macro="">
      <xdr:nvCxnSpPr>
        <xdr:cNvPr id="199" name="直線コネクタ 198"/>
        <xdr:cNvCxnSpPr/>
      </xdr:nvCxnSpPr>
      <xdr:spPr>
        <a:xfrm flipV="1">
          <a:off x="1447800" y="13849455"/>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116202</xdr:rowOff>
    </xdr:from>
    <xdr:to>
      <xdr:col>7</xdr:col>
      <xdr:colOff>203200</xdr:colOff>
      <xdr:row>81</xdr:row>
      <xdr:rowOff>46352</xdr:rowOff>
    </xdr:to>
    <xdr:sp macro="" textlink="">
      <xdr:nvSpPr>
        <xdr:cNvPr id="209" name="円/楕円 208"/>
        <xdr:cNvSpPr/>
      </xdr:nvSpPr>
      <xdr:spPr>
        <a:xfrm>
          <a:off x="4902200" y="138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37479</xdr:rowOff>
    </xdr:from>
    <xdr:ext cx="762000" cy="259045"/>
    <xdr:sp macro="" textlink="">
      <xdr:nvSpPr>
        <xdr:cNvPr id="210" name="人件費・物件費等の状況該当値テキスト"/>
        <xdr:cNvSpPr txBox="1"/>
      </xdr:nvSpPr>
      <xdr:spPr>
        <a:xfrm>
          <a:off x="5041900" y="137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101834</xdr:rowOff>
    </xdr:from>
    <xdr:to>
      <xdr:col>6</xdr:col>
      <xdr:colOff>50800</xdr:colOff>
      <xdr:row>81</xdr:row>
      <xdr:rowOff>31984</xdr:rowOff>
    </xdr:to>
    <xdr:sp macro="" textlink="">
      <xdr:nvSpPr>
        <xdr:cNvPr id="211" name="円/楕円 210"/>
        <xdr:cNvSpPr/>
      </xdr:nvSpPr>
      <xdr:spPr>
        <a:xfrm>
          <a:off x="4064000" y="138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42161</xdr:rowOff>
    </xdr:from>
    <xdr:ext cx="736600" cy="259045"/>
    <xdr:sp macro="" textlink="">
      <xdr:nvSpPr>
        <xdr:cNvPr id="212" name="テキスト ボックス 211"/>
        <xdr:cNvSpPr txBox="1"/>
      </xdr:nvSpPr>
      <xdr:spPr>
        <a:xfrm>
          <a:off x="3733800" y="1358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103876</xdr:rowOff>
    </xdr:from>
    <xdr:to>
      <xdr:col>4</xdr:col>
      <xdr:colOff>533400</xdr:colOff>
      <xdr:row>81</xdr:row>
      <xdr:rowOff>34026</xdr:rowOff>
    </xdr:to>
    <xdr:sp macro="" textlink="">
      <xdr:nvSpPr>
        <xdr:cNvPr id="213" name="円/楕円 212"/>
        <xdr:cNvSpPr/>
      </xdr:nvSpPr>
      <xdr:spPr>
        <a:xfrm>
          <a:off x="3175000" y="138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44203</xdr:rowOff>
    </xdr:from>
    <xdr:ext cx="762000" cy="259045"/>
    <xdr:sp macro="" textlink="">
      <xdr:nvSpPr>
        <xdr:cNvPr id="214" name="テキスト ボックス 213"/>
        <xdr:cNvSpPr txBox="1"/>
      </xdr:nvSpPr>
      <xdr:spPr>
        <a:xfrm>
          <a:off x="2844800" y="135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82655</xdr:rowOff>
    </xdr:from>
    <xdr:to>
      <xdr:col>3</xdr:col>
      <xdr:colOff>330200</xdr:colOff>
      <xdr:row>81</xdr:row>
      <xdr:rowOff>12805</xdr:rowOff>
    </xdr:to>
    <xdr:sp macro="" textlink="">
      <xdr:nvSpPr>
        <xdr:cNvPr id="215" name="円/楕円 214"/>
        <xdr:cNvSpPr/>
      </xdr:nvSpPr>
      <xdr:spPr>
        <a:xfrm>
          <a:off x="2286000" y="137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22982</xdr:rowOff>
    </xdr:from>
    <xdr:ext cx="762000" cy="259045"/>
    <xdr:sp macro="" textlink="">
      <xdr:nvSpPr>
        <xdr:cNvPr id="216" name="テキスト ボックス 215"/>
        <xdr:cNvSpPr txBox="1"/>
      </xdr:nvSpPr>
      <xdr:spPr>
        <a:xfrm>
          <a:off x="1955800" y="1356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84919</xdr:rowOff>
    </xdr:from>
    <xdr:to>
      <xdr:col>2</xdr:col>
      <xdr:colOff>127000</xdr:colOff>
      <xdr:row>81</xdr:row>
      <xdr:rowOff>15069</xdr:rowOff>
    </xdr:to>
    <xdr:sp macro="" textlink="">
      <xdr:nvSpPr>
        <xdr:cNvPr id="217" name="円/楕円 216"/>
        <xdr:cNvSpPr/>
      </xdr:nvSpPr>
      <xdr:spPr>
        <a:xfrm>
          <a:off x="1397000" y="138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25246</xdr:rowOff>
    </xdr:from>
    <xdr:ext cx="762000" cy="259045"/>
    <xdr:sp macro="" textlink="">
      <xdr:nvSpPr>
        <xdr:cNvPr id="218" name="テキスト ボックス 217"/>
        <xdr:cNvSpPr txBox="1"/>
      </xdr:nvSpPr>
      <xdr:spPr>
        <a:xfrm>
          <a:off x="1066800" y="135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前年度比較で数値は上がった。</a:t>
          </a:r>
        </a:p>
        <a:p>
          <a:r>
            <a:rPr kumimoji="1" lang="ja-JP" altLang="en-US" sz="1300">
              <a:latin typeface="ＭＳ Ｐゴシック"/>
            </a:rPr>
            <a:t>類似団体平均を下回っており、県内においても低い水準にある。県下の市町村の状況を踏まえ、適正な水準となるよう努める。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110368</xdr:rowOff>
    </xdr:to>
    <xdr:cxnSp macro="">
      <xdr:nvCxnSpPr>
        <xdr:cNvPr id="254" name="直線コネクタ 253"/>
        <xdr:cNvCxnSpPr/>
      </xdr:nvCxnSpPr>
      <xdr:spPr>
        <a:xfrm>
          <a:off x="16179800" y="143062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75898</xdr:rowOff>
    </xdr:to>
    <xdr:cxnSp macro="">
      <xdr:nvCxnSpPr>
        <xdr:cNvPr id="257" name="直線コネクタ 256"/>
        <xdr:cNvCxnSpPr/>
      </xdr:nvCxnSpPr>
      <xdr:spPr>
        <a:xfrm>
          <a:off x="15290800" y="142373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87388</xdr:rowOff>
    </xdr:to>
    <xdr:cxnSp macro="">
      <xdr:nvCxnSpPr>
        <xdr:cNvPr id="260" name="直線コネクタ 259"/>
        <xdr:cNvCxnSpPr/>
      </xdr:nvCxnSpPr>
      <xdr:spPr>
        <a:xfrm flipV="1">
          <a:off x="14401800" y="142373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46868</xdr:rowOff>
    </xdr:to>
    <xdr:cxnSp macro="">
      <xdr:nvCxnSpPr>
        <xdr:cNvPr id="263" name="直線コネクタ 262"/>
        <xdr:cNvCxnSpPr/>
      </xdr:nvCxnSpPr>
      <xdr:spPr>
        <a:xfrm flipV="1">
          <a:off x="13512800" y="14317738"/>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3" name="円/楕円 272"/>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4"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5" name="円/楕円 274"/>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6" name="テキスト ボックス 275"/>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77" name="円/楕円 276"/>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78" name="テキスト ボックス 277"/>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79" name="円/楕円 278"/>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80" name="テキスト ボックス 279"/>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1" name="円/楕円 280"/>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107845</xdr:rowOff>
    </xdr:from>
    <xdr:ext cx="762000" cy="259045"/>
    <xdr:sp macro="" textlink="">
      <xdr:nvSpPr>
        <xdr:cNvPr id="282" name="テキスト ボックス 281"/>
        <xdr:cNvSpPr txBox="1"/>
      </xdr:nvSpPr>
      <xdr:spPr>
        <a:xfrm>
          <a:off x="13131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を基に職員数の削減を行ってきており、類似団体平均を下回る水準を維持しているが、保育士不足の解消のため正規職員採用し、数値の増加があった。引き続き人口及び業務量を勘案し、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12428</xdr:rowOff>
    </xdr:from>
    <xdr:to>
      <xdr:col>24</xdr:col>
      <xdr:colOff>558800</xdr:colOff>
      <xdr:row>59</xdr:row>
      <xdr:rowOff>15875</xdr:rowOff>
    </xdr:to>
    <xdr:cxnSp macro="">
      <xdr:nvCxnSpPr>
        <xdr:cNvPr id="319" name="直線コネクタ 318"/>
        <xdr:cNvCxnSpPr/>
      </xdr:nvCxnSpPr>
      <xdr:spPr>
        <a:xfrm>
          <a:off x="16179800" y="1012797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168366</xdr:rowOff>
    </xdr:from>
    <xdr:to>
      <xdr:col>23</xdr:col>
      <xdr:colOff>406400</xdr:colOff>
      <xdr:row>59</xdr:row>
      <xdr:rowOff>12428</xdr:rowOff>
    </xdr:to>
    <xdr:cxnSp macro="">
      <xdr:nvCxnSpPr>
        <xdr:cNvPr id="322" name="直線コネクタ 321"/>
        <xdr:cNvCxnSpPr/>
      </xdr:nvCxnSpPr>
      <xdr:spPr>
        <a:xfrm>
          <a:off x="15290800" y="1011246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168366</xdr:rowOff>
    </xdr:from>
    <xdr:to>
      <xdr:col>22</xdr:col>
      <xdr:colOff>203200</xdr:colOff>
      <xdr:row>59</xdr:row>
      <xdr:rowOff>3810</xdr:rowOff>
    </xdr:to>
    <xdr:cxnSp macro="">
      <xdr:nvCxnSpPr>
        <xdr:cNvPr id="325" name="直線コネクタ 324"/>
        <xdr:cNvCxnSpPr/>
      </xdr:nvCxnSpPr>
      <xdr:spPr>
        <a:xfrm flipV="1">
          <a:off x="14401800" y="101124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12428</xdr:rowOff>
    </xdr:to>
    <xdr:cxnSp macro="">
      <xdr:nvCxnSpPr>
        <xdr:cNvPr id="328" name="直線コネクタ 327"/>
        <xdr:cNvCxnSpPr/>
      </xdr:nvCxnSpPr>
      <xdr:spPr>
        <a:xfrm flipV="1">
          <a:off x="13512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136525</xdr:rowOff>
    </xdr:from>
    <xdr:to>
      <xdr:col>24</xdr:col>
      <xdr:colOff>609600</xdr:colOff>
      <xdr:row>59</xdr:row>
      <xdr:rowOff>66675</xdr:rowOff>
    </xdr:to>
    <xdr:sp macro="" textlink="">
      <xdr:nvSpPr>
        <xdr:cNvPr id="338" name="円/楕円 337"/>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153052</xdr:rowOff>
    </xdr:from>
    <xdr:ext cx="762000" cy="259045"/>
    <xdr:sp macro="" textlink="">
      <xdr:nvSpPr>
        <xdr:cNvPr id="339"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133078</xdr:rowOff>
    </xdr:from>
    <xdr:to>
      <xdr:col>23</xdr:col>
      <xdr:colOff>457200</xdr:colOff>
      <xdr:row>59</xdr:row>
      <xdr:rowOff>63228</xdr:rowOff>
    </xdr:to>
    <xdr:sp macro="" textlink="">
      <xdr:nvSpPr>
        <xdr:cNvPr id="340" name="円/楕円 339"/>
        <xdr:cNvSpPr/>
      </xdr:nvSpPr>
      <xdr:spPr>
        <a:xfrm>
          <a:off x="16129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41" name="テキスト ボックス 340"/>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117566</xdr:rowOff>
    </xdr:from>
    <xdr:to>
      <xdr:col>22</xdr:col>
      <xdr:colOff>254000</xdr:colOff>
      <xdr:row>59</xdr:row>
      <xdr:rowOff>47716</xdr:rowOff>
    </xdr:to>
    <xdr:sp macro="" textlink="">
      <xdr:nvSpPr>
        <xdr:cNvPr id="342" name="円/楕円 341"/>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57893</xdr:rowOff>
    </xdr:from>
    <xdr:ext cx="762000" cy="259045"/>
    <xdr:sp macro="" textlink="">
      <xdr:nvSpPr>
        <xdr:cNvPr id="343" name="テキスト ボックス 342"/>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4" name="円/楕円 343"/>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5" name="テキスト ボックス 344"/>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133078</xdr:rowOff>
    </xdr:from>
    <xdr:to>
      <xdr:col>19</xdr:col>
      <xdr:colOff>533400</xdr:colOff>
      <xdr:row>59</xdr:row>
      <xdr:rowOff>63228</xdr:rowOff>
    </xdr:to>
    <xdr:sp macro="" textlink="">
      <xdr:nvSpPr>
        <xdr:cNvPr id="346" name="円/楕円 345"/>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73405</xdr:rowOff>
    </xdr:from>
    <xdr:ext cx="762000" cy="259045"/>
    <xdr:sp macro="" textlink="">
      <xdr:nvSpPr>
        <xdr:cNvPr id="347" name="テキスト ボックス 346"/>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年度以降、数値は改善傾向にあったが、臨財債の経年借り入れと、それに伴う金利据え置き期間終了により公債費が増加傾向にある。今後起債について適切に判断し、精査に努める。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54864</xdr:rowOff>
    </xdr:from>
    <xdr:to>
      <xdr:col>24</xdr:col>
      <xdr:colOff>558800</xdr:colOff>
      <xdr:row>38</xdr:row>
      <xdr:rowOff>151384</xdr:rowOff>
    </xdr:to>
    <xdr:cxnSp macro="">
      <xdr:nvCxnSpPr>
        <xdr:cNvPr id="379" name="直線コネクタ 378"/>
        <xdr:cNvCxnSpPr/>
      </xdr:nvCxnSpPr>
      <xdr:spPr>
        <a:xfrm>
          <a:off x="16179800" y="65699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16256</xdr:rowOff>
    </xdr:from>
    <xdr:to>
      <xdr:col>23</xdr:col>
      <xdr:colOff>406400</xdr:colOff>
      <xdr:row>38</xdr:row>
      <xdr:rowOff>54864</xdr:rowOff>
    </xdr:to>
    <xdr:cxnSp macro="">
      <xdr:nvCxnSpPr>
        <xdr:cNvPr id="382" name="直線コネクタ 381"/>
        <xdr:cNvCxnSpPr/>
      </xdr:nvCxnSpPr>
      <xdr:spPr>
        <a:xfrm>
          <a:off x="15290800" y="65313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xdr:rowOff>
    </xdr:from>
    <xdr:to>
      <xdr:col>22</xdr:col>
      <xdr:colOff>203200</xdr:colOff>
      <xdr:row>38</xdr:row>
      <xdr:rowOff>83820</xdr:rowOff>
    </xdr:to>
    <xdr:cxnSp macro="">
      <xdr:nvCxnSpPr>
        <xdr:cNvPr id="385" name="直線コネクタ 384"/>
        <xdr:cNvCxnSpPr/>
      </xdr:nvCxnSpPr>
      <xdr:spPr>
        <a:xfrm flipV="1">
          <a:off x="14401800" y="65313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39</xdr:row>
      <xdr:rowOff>47498</xdr:rowOff>
    </xdr:to>
    <xdr:cxnSp macro="">
      <xdr:nvCxnSpPr>
        <xdr:cNvPr id="388" name="直線コネクタ 387"/>
        <xdr:cNvCxnSpPr/>
      </xdr:nvCxnSpPr>
      <xdr:spPr>
        <a:xfrm flipV="1">
          <a:off x="13512800" y="65989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398" name="円/楕円 397"/>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399"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4064</xdr:rowOff>
    </xdr:from>
    <xdr:to>
      <xdr:col>23</xdr:col>
      <xdr:colOff>457200</xdr:colOff>
      <xdr:row>38</xdr:row>
      <xdr:rowOff>105664</xdr:rowOff>
    </xdr:to>
    <xdr:sp macro="" textlink="">
      <xdr:nvSpPr>
        <xdr:cNvPr id="400" name="円/楕円 399"/>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115841</xdr:rowOff>
    </xdr:from>
    <xdr:ext cx="736600" cy="259045"/>
    <xdr:sp macro="" textlink="">
      <xdr:nvSpPr>
        <xdr:cNvPr id="401" name="テキスト ボックス 400"/>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136906</xdr:rowOff>
    </xdr:from>
    <xdr:to>
      <xdr:col>22</xdr:col>
      <xdr:colOff>254000</xdr:colOff>
      <xdr:row>38</xdr:row>
      <xdr:rowOff>67056</xdr:rowOff>
    </xdr:to>
    <xdr:sp macro="" textlink="">
      <xdr:nvSpPr>
        <xdr:cNvPr id="402" name="円/楕円 401"/>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77233</xdr:rowOff>
    </xdr:from>
    <xdr:ext cx="762000" cy="259045"/>
    <xdr:sp macro="" textlink="">
      <xdr:nvSpPr>
        <xdr:cNvPr id="403" name="テキスト ボックス 402"/>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4" name="円/楕円 403"/>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5" name="テキスト ボックス 404"/>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6" name="円/楕円 405"/>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108475</xdr:rowOff>
    </xdr:from>
    <xdr:ext cx="762000" cy="259045"/>
    <xdr:sp macro="" textlink="">
      <xdr:nvSpPr>
        <xdr:cNvPr id="407" name="テキスト ボックス 406"/>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近年、臨時財政対策債以外の借入を行って</a:t>
          </a:r>
          <a:r>
            <a:rPr kumimoji="1" lang="ja-JP" altLang="en-US" sz="1100">
              <a:solidFill>
                <a:schemeClr val="dk1"/>
              </a:solidFill>
              <a:effectLst/>
              <a:latin typeface="+mn-lt"/>
              <a:ea typeface="+mn-ea"/>
              <a:cs typeface="+mn-cs"/>
            </a:rPr>
            <a:t>いなかったため</a:t>
          </a:r>
          <a:r>
            <a:rPr kumimoji="1" lang="ja-JP" altLang="ja-JP" sz="1100">
              <a:solidFill>
                <a:schemeClr val="dk1"/>
              </a:solidFill>
              <a:effectLst/>
              <a:latin typeface="+mn-lt"/>
              <a:ea typeface="+mn-ea"/>
              <a:cs typeface="+mn-cs"/>
            </a:rPr>
            <a:t>、地方債現在高が減少傾向にあ</a:t>
          </a:r>
          <a:r>
            <a:rPr kumimoji="1" lang="ja-JP" altLang="en-US" sz="1100">
              <a:solidFill>
                <a:schemeClr val="dk1"/>
              </a:solidFill>
              <a:effectLst/>
              <a:latin typeface="+mn-lt"/>
              <a:ea typeface="+mn-ea"/>
              <a:cs typeface="+mn-cs"/>
            </a:rPr>
            <a:t>ったが、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年度は臨時財政対策債以外に公共施設、義務教育施設等改修のため借入を行ったため、前年比</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「集中改革プラン」の実施により類似団体平均を大きく下回っている。引き続き水準の維持に努めるとともに、業務量の増加に対応した適正な職員の採用を検討していく。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115570</xdr:rowOff>
    </xdr:to>
    <xdr:cxnSp macro="">
      <xdr:nvCxnSpPr>
        <xdr:cNvPr id="64" name="直線コネクタ 63"/>
        <xdr:cNvCxnSpPr/>
      </xdr:nvCxnSpPr>
      <xdr:spPr>
        <a:xfrm>
          <a:off x="3987800" y="6066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115570</xdr:rowOff>
    </xdr:to>
    <xdr:cxnSp macro="">
      <xdr:nvCxnSpPr>
        <xdr:cNvPr id="67" name="直線コネクタ 66"/>
        <xdr:cNvCxnSpPr/>
      </xdr:nvCxnSpPr>
      <xdr:spPr>
        <a:xfrm flipV="1">
          <a:off x="3098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115570</xdr:rowOff>
    </xdr:to>
    <xdr:cxnSp macro="">
      <xdr:nvCxnSpPr>
        <xdr:cNvPr id="70" name="直線コネクタ 69"/>
        <xdr:cNvCxnSpPr/>
      </xdr:nvCxnSpPr>
      <xdr:spPr>
        <a:xfrm>
          <a:off x="2209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129286</xdr:rowOff>
    </xdr:to>
    <xdr:cxnSp macro="">
      <xdr:nvCxnSpPr>
        <xdr:cNvPr id="73" name="直線コネクタ 72"/>
        <xdr:cNvCxnSpPr/>
      </xdr:nvCxnSpPr>
      <xdr:spPr>
        <a:xfrm flipV="1">
          <a:off x="1320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144797</xdr:rowOff>
    </xdr:from>
    <xdr:ext cx="762000" cy="259045"/>
    <xdr:sp macro="" textlink="">
      <xdr:nvSpPr>
        <xdr:cNvPr id="84" name="人件費該当値テキスト"/>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78486</xdr:rowOff>
    </xdr:from>
    <xdr:to>
      <xdr:col>1</xdr:col>
      <xdr:colOff>676275</xdr:colOff>
      <xdr:row>36</xdr:row>
      <xdr:rowOff>8636</xdr:rowOff>
    </xdr:to>
    <xdr:sp macro="" textlink="">
      <xdr:nvSpPr>
        <xdr:cNvPr id="91" name="円/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前年からは</a:t>
          </a:r>
          <a:r>
            <a:rPr kumimoji="1" lang="en-US" altLang="ja-JP" sz="1300">
              <a:latin typeface="ＭＳ Ｐゴシック"/>
            </a:rPr>
            <a:t>0.8</a:t>
          </a:r>
          <a:r>
            <a:rPr kumimoji="1" lang="ja-JP" altLang="en-US" sz="1300">
              <a:latin typeface="ＭＳ Ｐゴシック"/>
            </a:rPr>
            <a:t>ポイント増となり、従来より類似団体平均よりも高い水準となっている。今後も修繕料やセキュリティ強化に向けた費用が見込まれているが、契約方法や事業の見直し等コスト削減に努め、数値の改善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58420</xdr:rowOff>
    </xdr:to>
    <xdr:cxnSp macro="">
      <xdr:nvCxnSpPr>
        <xdr:cNvPr id="125" name="直線コネクタ 124"/>
        <xdr:cNvCxnSpPr/>
      </xdr:nvCxnSpPr>
      <xdr:spPr>
        <a:xfrm>
          <a:off x="15671800" y="274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50800</xdr:rowOff>
    </xdr:to>
    <xdr:cxnSp macro="">
      <xdr:nvCxnSpPr>
        <xdr:cNvPr id="128" name="直線コネクタ 127"/>
        <xdr:cNvCxnSpPr/>
      </xdr:nvCxnSpPr>
      <xdr:spPr>
        <a:xfrm flipV="1">
          <a:off x="14782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58420</xdr:rowOff>
    </xdr:to>
    <xdr:cxnSp macro="">
      <xdr:nvCxnSpPr>
        <xdr:cNvPr id="131" name="直線コネクタ 130"/>
        <xdr:cNvCxnSpPr/>
      </xdr:nvCxnSpPr>
      <xdr:spPr>
        <a:xfrm flipV="1">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58420</xdr:rowOff>
    </xdr:to>
    <xdr:cxnSp macro="">
      <xdr:nvCxnSpPr>
        <xdr:cNvPr id="134" name="直線コネクタ 133"/>
        <xdr:cNvCxnSpPr/>
      </xdr:nvCxnSpPr>
      <xdr:spPr>
        <a:xfrm>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毎年増加傾向にあり、財政を圧迫する要因となっている。今後も施設型給付費負担金や障害児通所給付費の増加が見込まれているため、歳出項目ごとの見直しにより少しでも数値の改善を図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133350</xdr:rowOff>
    </xdr:to>
    <xdr:cxnSp macro="">
      <xdr:nvCxnSpPr>
        <xdr:cNvPr id="186" name="直線コネクタ 185"/>
        <xdr:cNvCxnSpPr/>
      </xdr:nvCxnSpPr>
      <xdr:spPr>
        <a:xfrm>
          <a:off x="3987800" y="9702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139700</xdr:rowOff>
    </xdr:to>
    <xdr:cxnSp macro="">
      <xdr:nvCxnSpPr>
        <xdr:cNvPr id="189" name="直線コネクタ 188"/>
        <xdr:cNvCxnSpPr/>
      </xdr:nvCxnSpPr>
      <xdr:spPr>
        <a:xfrm flipV="1">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139700</xdr:rowOff>
    </xdr:to>
    <xdr:cxnSp macro="">
      <xdr:nvCxnSpPr>
        <xdr:cNvPr id="192" name="直線コネクタ 191"/>
        <xdr:cNvCxnSpPr/>
      </xdr:nvCxnSpPr>
      <xdr:spPr>
        <a:xfrm>
          <a:off x="2209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56</xdr:row>
      <xdr:rowOff>76200</xdr:rowOff>
    </xdr:to>
    <xdr:cxnSp macro="">
      <xdr:nvCxnSpPr>
        <xdr:cNvPr id="195" name="直線コネクタ 194"/>
        <xdr:cNvCxnSpPr/>
      </xdr:nvCxnSpPr>
      <xdr:spPr>
        <a:xfrm>
          <a:off x="1320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5" name="円/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8" name="テキスト ボックス 20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3" name="円/楕円 212"/>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4" name="テキスト ボックス 213"/>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例年類似団体平均を下回っていたが</a:t>
          </a:r>
          <a:r>
            <a:rPr kumimoji="1" lang="en-US" altLang="ja-JP" sz="1300">
              <a:latin typeface="ＭＳ Ｐゴシック"/>
            </a:rPr>
            <a:t>1.9</a:t>
          </a:r>
          <a:r>
            <a:rPr kumimoji="1" lang="ja-JP" altLang="en-US" sz="1300">
              <a:latin typeface="ＭＳ Ｐゴシック"/>
            </a:rPr>
            <a:t>ポイント増加し、上回った。</a:t>
          </a:r>
          <a:endParaRPr kumimoji="1" lang="en-US" altLang="ja-JP" sz="1300">
            <a:latin typeface="ＭＳ Ｐゴシック"/>
          </a:endParaRPr>
        </a:p>
        <a:p>
          <a:r>
            <a:rPr kumimoji="1" lang="ja-JP" altLang="en-US" sz="1300">
              <a:latin typeface="ＭＳ Ｐゴシック"/>
            </a:rPr>
            <a:t>今後、他会計への繰出金に対して事業執行の精査や給付内容の見直しを行い、普通会計の負担額を減らしていくよう努める。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123190</xdr:rowOff>
    </xdr:to>
    <xdr:cxnSp macro="">
      <xdr:nvCxnSpPr>
        <xdr:cNvPr id="247" name="直線コネクタ 246"/>
        <xdr:cNvCxnSpPr/>
      </xdr:nvCxnSpPr>
      <xdr:spPr>
        <a:xfrm>
          <a:off x="15671800" y="97510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149860</xdr:rowOff>
    </xdr:to>
    <xdr:cxnSp macro="">
      <xdr:nvCxnSpPr>
        <xdr:cNvPr id="250" name="直線コネクタ 249"/>
        <xdr:cNvCxnSpPr/>
      </xdr:nvCxnSpPr>
      <xdr:spPr>
        <a:xfrm>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142240</xdr:rowOff>
    </xdr:to>
    <xdr:cxnSp macro="">
      <xdr:nvCxnSpPr>
        <xdr:cNvPr id="253" name="直線コネクタ 252"/>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142240</xdr:rowOff>
    </xdr:to>
    <xdr:cxnSp macro="">
      <xdr:nvCxnSpPr>
        <xdr:cNvPr id="256" name="直線コネクタ 255"/>
        <xdr:cNvCxnSpPr/>
      </xdr:nvCxnSpPr>
      <xdr:spPr>
        <a:xfrm>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6" name="円/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0" name="円/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4" name="円/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5" name="テキスト ボックス 274"/>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例年類似団体平均を下回っている。この水準を維持できるよう、今後も慣例・慣習にとらわれることなく補助金や負担金について精査を行っていく。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90424</xdr:rowOff>
    </xdr:to>
    <xdr:cxnSp macro="">
      <xdr:nvCxnSpPr>
        <xdr:cNvPr id="305" name="直線コネクタ 304"/>
        <xdr:cNvCxnSpPr/>
      </xdr:nvCxnSpPr>
      <xdr:spPr>
        <a:xfrm>
          <a:off x="15671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58420</xdr:rowOff>
    </xdr:to>
    <xdr:cxnSp macro="">
      <xdr:nvCxnSpPr>
        <xdr:cNvPr id="308" name="直線コネクタ 307"/>
        <xdr:cNvCxnSpPr/>
      </xdr:nvCxnSpPr>
      <xdr:spPr>
        <a:xfrm flipV="1">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58420</xdr:rowOff>
    </xdr:to>
    <xdr:cxnSp macro="">
      <xdr:nvCxnSpPr>
        <xdr:cNvPr id="311" name="直線コネクタ 310"/>
        <xdr:cNvCxnSpPr/>
      </xdr:nvCxnSpPr>
      <xdr:spPr>
        <a:xfrm>
          <a:off x="13893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26416</xdr:rowOff>
    </xdr:to>
    <xdr:cxnSp macro="">
      <xdr:nvCxnSpPr>
        <xdr:cNvPr id="314" name="直線コネクタ 313"/>
        <xdr:cNvCxnSpPr/>
      </xdr:nvCxnSpPr>
      <xdr:spPr>
        <a:xfrm flipV="1">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4" name="円/楕円 323"/>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5"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6" name="円/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8" name="円/楕円 327"/>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9" name="テキスト ボックス 328"/>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0" name="円/楕円 329"/>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1" name="テキスト ボックス 330"/>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2" name="円/楕円 331"/>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3" name="テキスト ボックス 33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過去の高金利償還分が徐々に完済しているが、措置期間が終了した大型事業分の起債があり、現在の水準となっている。今後、数値の悪化とならない様、維持改善に努める。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27939</xdr:rowOff>
    </xdr:to>
    <xdr:cxnSp macro="">
      <xdr:nvCxnSpPr>
        <xdr:cNvPr id="366" name="直線コネクタ 365"/>
        <xdr:cNvCxnSpPr/>
      </xdr:nvCxnSpPr>
      <xdr:spPr>
        <a:xfrm>
          <a:off x="3987800" y="12997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12700</xdr:rowOff>
    </xdr:to>
    <xdr:cxnSp macro="">
      <xdr:nvCxnSpPr>
        <xdr:cNvPr id="369" name="直線コネクタ 368"/>
        <xdr:cNvCxnSpPr/>
      </xdr:nvCxnSpPr>
      <xdr:spPr>
        <a:xfrm flipV="1">
          <a:off x="3098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76</xdr:row>
      <xdr:rowOff>12700</xdr:rowOff>
    </xdr:to>
    <xdr:cxnSp macro="">
      <xdr:nvCxnSpPr>
        <xdr:cNvPr id="372" name="直線コネクタ 371"/>
        <xdr:cNvCxnSpPr/>
      </xdr:nvCxnSpPr>
      <xdr:spPr>
        <a:xfrm>
          <a:off x="2209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130810</xdr:rowOff>
    </xdr:to>
    <xdr:cxnSp macro="">
      <xdr:nvCxnSpPr>
        <xdr:cNvPr id="375" name="直線コネクタ 374"/>
        <xdr:cNvCxnSpPr/>
      </xdr:nvCxnSpPr>
      <xdr:spPr>
        <a:xfrm flipV="1">
          <a:off x="1320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5" name="円/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7" name="円/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8" name="テキスト ボックス 38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9" name="円/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1" name="円/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3" name="円/楕円 392"/>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4" name="テキスト ボックス 393"/>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例年類似団体平均を下回っている。今後も個別に細かな要因分析を行い歳出抑制に努める。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76</xdr:row>
      <xdr:rowOff>149861</xdr:rowOff>
    </xdr:to>
    <xdr:cxnSp macro="">
      <xdr:nvCxnSpPr>
        <xdr:cNvPr id="425" name="直線コネクタ 424"/>
        <xdr:cNvCxnSpPr/>
      </xdr:nvCxnSpPr>
      <xdr:spPr>
        <a:xfrm>
          <a:off x="15671800" y="12869164"/>
          <a:ext cx="8382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xdr:rowOff>
    </xdr:from>
    <xdr:to>
      <xdr:col>22</xdr:col>
      <xdr:colOff>565150</xdr:colOff>
      <xdr:row>75</xdr:row>
      <xdr:rowOff>133858</xdr:rowOff>
    </xdr:to>
    <xdr:cxnSp macro="">
      <xdr:nvCxnSpPr>
        <xdr:cNvPr id="428" name="直線コネクタ 427"/>
        <xdr:cNvCxnSpPr/>
      </xdr:nvCxnSpPr>
      <xdr:spPr>
        <a:xfrm flipV="1">
          <a:off x="14782800" y="1286916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133858</xdr:rowOff>
    </xdr:to>
    <xdr:cxnSp macro="">
      <xdr:nvCxnSpPr>
        <xdr:cNvPr id="431" name="直線コネクタ 430"/>
        <xdr:cNvCxnSpPr/>
      </xdr:nvCxnSpPr>
      <xdr:spPr>
        <a:xfrm>
          <a:off x="13893800" y="12901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51562</xdr:rowOff>
    </xdr:to>
    <xdr:cxnSp macro="">
      <xdr:nvCxnSpPr>
        <xdr:cNvPr id="434" name="直線コネクタ 433"/>
        <xdr:cNvCxnSpPr/>
      </xdr:nvCxnSpPr>
      <xdr:spPr>
        <a:xfrm flipV="1">
          <a:off x="13004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46" name="円/楕円 445"/>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47" name="テキスト ボックス 446"/>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8" name="円/楕円 447"/>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9" name="テキスト ボックス 448"/>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50" name="円/楕円 449"/>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51" name="テキスト ボックス 450"/>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52" name="円/楕円 451"/>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53" name="テキスト ボックス 452"/>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徳島県北島町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113213</xdr:rowOff>
    </xdr:from>
    <xdr:to>
      <xdr:col>4</xdr:col>
      <xdr:colOff>1117600</xdr:colOff>
      <xdr:row>19</xdr:row>
      <xdr:rowOff>158443</xdr:rowOff>
    </xdr:to>
    <xdr:cxnSp macro="">
      <xdr:nvCxnSpPr>
        <xdr:cNvPr id="52" name="直線コネクタ 51"/>
        <xdr:cNvCxnSpPr/>
      </xdr:nvCxnSpPr>
      <xdr:spPr bwMode="auto">
        <a:xfrm>
          <a:off x="5003800" y="3418388"/>
          <a:ext cx="6477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113213</xdr:rowOff>
    </xdr:from>
    <xdr:to>
      <xdr:col>4</xdr:col>
      <xdr:colOff>469900</xdr:colOff>
      <xdr:row>19</xdr:row>
      <xdr:rowOff>166330</xdr:rowOff>
    </xdr:to>
    <xdr:cxnSp macro="">
      <xdr:nvCxnSpPr>
        <xdr:cNvPr id="55" name="直線コネクタ 54"/>
        <xdr:cNvCxnSpPr/>
      </xdr:nvCxnSpPr>
      <xdr:spPr bwMode="auto">
        <a:xfrm flipV="1">
          <a:off x="4305300" y="341838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83953</xdr:rowOff>
    </xdr:from>
    <xdr:to>
      <xdr:col>3</xdr:col>
      <xdr:colOff>904875</xdr:colOff>
      <xdr:row>19</xdr:row>
      <xdr:rowOff>166330</xdr:rowOff>
    </xdr:to>
    <xdr:cxnSp macro="">
      <xdr:nvCxnSpPr>
        <xdr:cNvPr id="58" name="直線コネクタ 57"/>
        <xdr:cNvCxnSpPr/>
      </xdr:nvCxnSpPr>
      <xdr:spPr bwMode="auto">
        <a:xfrm>
          <a:off x="3606800" y="3389128"/>
          <a:ext cx="698500" cy="8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83953</xdr:rowOff>
    </xdr:from>
    <xdr:to>
      <xdr:col>3</xdr:col>
      <xdr:colOff>206375</xdr:colOff>
      <xdr:row>19</xdr:row>
      <xdr:rowOff>111368</xdr:rowOff>
    </xdr:to>
    <xdr:cxnSp macro="">
      <xdr:nvCxnSpPr>
        <xdr:cNvPr id="61" name="直線コネクタ 60"/>
        <xdr:cNvCxnSpPr/>
      </xdr:nvCxnSpPr>
      <xdr:spPr bwMode="auto">
        <a:xfrm flipV="1">
          <a:off x="2908300" y="3389128"/>
          <a:ext cx="698500" cy="2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107643</xdr:rowOff>
    </xdr:from>
    <xdr:to>
      <xdr:col>5</xdr:col>
      <xdr:colOff>34925</xdr:colOff>
      <xdr:row>20</xdr:row>
      <xdr:rowOff>37793</xdr:rowOff>
    </xdr:to>
    <xdr:sp macro="" textlink="">
      <xdr:nvSpPr>
        <xdr:cNvPr id="71" name="円/楕円 70"/>
        <xdr:cNvSpPr/>
      </xdr:nvSpPr>
      <xdr:spPr bwMode="auto">
        <a:xfrm>
          <a:off x="56007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79720</xdr:rowOff>
    </xdr:from>
    <xdr:ext cx="762000" cy="259045"/>
    <xdr:sp macro="" textlink="">
      <xdr:nvSpPr>
        <xdr:cNvPr id="72" name="人口1人当たり決算額の推移該当値テキスト130"/>
        <xdr:cNvSpPr txBox="1"/>
      </xdr:nvSpPr>
      <xdr:spPr>
        <a:xfrm>
          <a:off x="5740400" y="338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62413</xdr:rowOff>
    </xdr:from>
    <xdr:to>
      <xdr:col>4</xdr:col>
      <xdr:colOff>520700</xdr:colOff>
      <xdr:row>19</xdr:row>
      <xdr:rowOff>164013</xdr:rowOff>
    </xdr:to>
    <xdr:sp macro="" textlink="">
      <xdr:nvSpPr>
        <xdr:cNvPr id="73" name="円/楕円 72"/>
        <xdr:cNvSpPr/>
      </xdr:nvSpPr>
      <xdr:spPr bwMode="auto">
        <a:xfrm>
          <a:off x="4953000" y="33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148790</xdr:rowOff>
    </xdr:from>
    <xdr:ext cx="736600" cy="259045"/>
    <xdr:sp macro="" textlink="">
      <xdr:nvSpPr>
        <xdr:cNvPr id="74" name="テキスト ボックス 73"/>
        <xdr:cNvSpPr txBox="1"/>
      </xdr:nvSpPr>
      <xdr:spPr>
        <a:xfrm>
          <a:off x="4622800" y="345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51,761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115530</xdr:rowOff>
    </xdr:from>
    <xdr:to>
      <xdr:col>3</xdr:col>
      <xdr:colOff>955675</xdr:colOff>
      <xdr:row>20</xdr:row>
      <xdr:rowOff>45680</xdr:rowOff>
    </xdr:to>
    <xdr:sp macro="" textlink="">
      <xdr:nvSpPr>
        <xdr:cNvPr id="75" name="円/楕円 74"/>
        <xdr:cNvSpPr/>
      </xdr:nvSpPr>
      <xdr:spPr bwMode="auto">
        <a:xfrm>
          <a:off x="4254500" y="342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30457</xdr:rowOff>
    </xdr:from>
    <xdr:ext cx="762000" cy="259045"/>
    <xdr:sp macro="" textlink="">
      <xdr:nvSpPr>
        <xdr:cNvPr id="76" name="テキスト ボックス 75"/>
        <xdr:cNvSpPr txBox="1"/>
      </xdr:nvSpPr>
      <xdr:spPr>
        <a:xfrm>
          <a:off x="3924300" y="350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33153</xdr:rowOff>
    </xdr:from>
    <xdr:to>
      <xdr:col>3</xdr:col>
      <xdr:colOff>257175</xdr:colOff>
      <xdr:row>19</xdr:row>
      <xdr:rowOff>134753</xdr:rowOff>
    </xdr:to>
    <xdr:sp macro="" textlink="">
      <xdr:nvSpPr>
        <xdr:cNvPr id="77" name="円/楕円 76"/>
        <xdr:cNvSpPr/>
      </xdr:nvSpPr>
      <xdr:spPr bwMode="auto">
        <a:xfrm>
          <a:off x="3556000" y="33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119530</xdr:rowOff>
    </xdr:from>
    <xdr:ext cx="762000" cy="259045"/>
    <xdr:sp macro="" textlink="">
      <xdr:nvSpPr>
        <xdr:cNvPr id="78" name="テキスト ボックス 77"/>
        <xdr:cNvSpPr txBox="1"/>
      </xdr:nvSpPr>
      <xdr:spPr>
        <a:xfrm>
          <a:off x="3225800" y="34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53,553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60568</xdr:rowOff>
    </xdr:from>
    <xdr:to>
      <xdr:col>2</xdr:col>
      <xdr:colOff>692150</xdr:colOff>
      <xdr:row>19</xdr:row>
      <xdr:rowOff>162168</xdr:rowOff>
    </xdr:to>
    <xdr:sp macro="" textlink="">
      <xdr:nvSpPr>
        <xdr:cNvPr id="79" name="円/楕円 78"/>
        <xdr:cNvSpPr/>
      </xdr:nvSpPr>
      <xdr:spPr bwMode="auto">
        <a:xfrm>
          <a:off x="2857500" y="336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146945</xdr:rowOff>
    </xdr:from>
    <xdr:ext cx="762000" cy="259045"/>
    <xdr:sp macro="" textlink="">
      <xdr:nvSpPr>
        <xdr:cNvPr id="80" name="テキスト ボックス 79"/>
        <xdr:cNvSpPr txBox="1"/>
      </xdr:nvSpPr>
      <xdr:spPr>
        <a:xfrm>
          <a:off x="2527300" y="34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90919</xdr:rowOff>
    </xdr:from>
    <xdr:to>
      <xdr:col>4</xdr:col>
      <xdr:colOff>1117600</xdr:colOff>
      <xdr:row>37</xdr:row>
      <xdr:rowOff>128791</xdr:rowOff>
    </xdr:to>
    <xdr:cxnSp macro="">
      <xdr:nvCxnSpPr>
        <xdr:cNvPr id="114" name="直線コネクタ 113"/>
        <xdr:cNvCxnSpPr/>
      </xdr:nvCxnSpPr>
      <xdr:spPr bwMode="auto">
        <a:xfrm flipV="1">
          <a:off x="5003800" y="7215619"/>
          <a:ext cx="6477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128791</xdr:rowOff>
    </xdr:from>
    <xdr:to>
      <xdr:col>4</xdr:col>
      <xdr:colOff>469900</xdr:colOff>
      <xdr:row>37</xdr:row>
      <xdr:rowOff>205486</xdr:rowOff>
    </xdr:to>
    <xdr:cxnSp macro="">
      <xdr:nvCxnSpPr>
        <xdr:cNvPr id="117" name="直線コネクタ 116"/>
        <xdr:cNvCxnSpPr/>
      </xdr:nvCxnSpPr>
      <xdr:spPr bwMode="auto">
        <a:xfrm flipV="1">
          <a:off x="4305300" y="7253491"/>
          <a:ext cx="698500" cy="7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205486</xdr:rowOff>
    </xdr:from>
    <xdr:to>
      <xdr:col>3</xdr:col>
      <xdr:colOff>904875</xdr:colOff>
      <xdr:row>37</xdr:row>
      <xdr:rowOff>303441</xdr:rowOff>
    </xdr:to>
    <xdr:cxnSp macro="">
      <xdr:nvCxnSpPr>
        <xdr:cNvPr id="120" name="直線コネクタ 119"/>
        <xdr:cNvCxnSpPr/>
      </xdr:nvCxnSpPr>
      <xdr:spPr bwMode="auto">
        <a:xfrm flipV="1">
          <a:off x="3606800" y="7330186"/>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220688</xdr:rowOff>
    </xdr:from>
    <xdr:to>
      <xdr:col>3</xdr:col>
      <xdr:colOff>206375</xdr:colOff>
      <xdr:row>37</xdr:row>
      <xdr:rowOff>303441</xdr:rowOff>
    </xdr:to>
    <xdr:cxnSp macro="">
      <xdr:nvCxnSpPr>
        <xdr:cNvPr id="123" name="直線コネクタ 122"/>
        <xdr:cNvCxnSpPr/>
      </xdr:nvCxnSpPr>
      <xdr:spPr bwMode="auto">
        <a:xfrm>
          <a:off x="2908300" y="7345388"/>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40119</xdr:rowOff>
    </xdr:from>
    <xdr:to>
      <xdr:col>5</xdr:col>
      <xdr:colOff>34925</xdr:colOff>
      <xdr:row>37</xdr:row>
      <xdr:rowOff>141719</xdr:rowOff>
    </xdr:to>
    <xdr:sp macro="" textlink="">
      <xdr:nvSpPr>
        <xdr:cNvPr id="133" name="円/楕円 132"/>
        <xdr:cNvSpPr/>
      </xdr:nvSpPr>
      <xdr:spPr bwMode="auto">
        <a:xfrm>
          <a:off x="56007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12196</xdr:rowOff>
    </xdr:from>
    <xdr:ext cx="762000" cy="259045"/>
    <xdr:sp macro="" textlink="">
      <xdr:nvSpPr>
        <xdr:cNvPr id="134" name="人口1人当たり決算額の推移該当値テキスト445"/>
        <xdr:cNvSpPr txBox="1"/>
      </xdr:nvSpPr>
      <xdr:spPr>
        <a:xfrm>
          <a:off x="5740400" y="71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77991</xdr:rowOff>
    </xdr:from>
    <xdr:to>
      <xdr:col>4</xdr:col>
      <xdr:colOff>520700</xdr:colOff>
      <xdr:row>37</xdr:row>
      <xdr:rowOff>179591</xdr:rowOff>
    </xdr:to>
    <xdr:sp macro="" textlink="">
      <xdr:nvSpPr>
        <xdr:cNvPr id="135" name="円/楕円 134"/>
        <xdr:cNvSpPr/>
      </xdr:nvSpPr>
      <xdr:spPr bwMode="auto">
        <a:xfrm>
          <a:off x="4953000" y="720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164368</xdr:rowOff>
    </xdr:from>
    <xdr:ext cx="736600" cy="259045"/>
    <xdr:sp macro="" textlink="">
      <xdr:nvSpPr>
        <xdr:cNvPr id="136" name="テキスト ボックス 135"/>
        <xdr:cNvSpPr txBox="1"/>
      </xdr:nvSpPr>
      <xdr:spPr>
        <a:xfrm>
          <a:off x="4622800" y="728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154686</xdr:rowOff>
    </xdr:from>
    <xdr:to>
      <xdr:col>3</xdr:col>
      <xdr:colOff>955675</xdr:colOff>
      <xdr:row>37</xdr:row>
      <xdr:rowOff>256286</xdr:rowOff>
    </xdr:to>
    <xdr:sp macro="" textlink="">
      <xdr:nvSpPr>
        <xdr:cNvPr id="137" name="円/楕円 136"/>
        <xdr:cNvSpPr/>
      </xdr:nvSpPr>
      <xdr:spPr bwMode="auto">
        <a:xfrm>
          <a:off x="4254500" y="727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241063</xdr:rowOff>
    </xdr:from>
    <xdr:ext cx="762000" cy="259045"/>
    <xdr:sp macro="" textlink="">
      <xdr:nvSpPr>
        <xdr:cNvPr id="138" name="テキスト ボックス 137"/>
        <xdr:cNvSpPr txBox="1"/>
      </xdr:nvSpPr>
      <xdr:spPr>
        <a:xfrm>
          <a:off x="3924300" y="73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252641</xdr:rowOff>
    </xdr:from>
    <xdr:to>
      <xdr:col>3</xdr:col>
      <xdr:colOff>257175</xdr:colOff>
      <xdr:row>38</xdr:row>
      <xdr:rowOff>11341</xdr:rowOff>
    </xdr:to>
    <xdr:sp macro="" textlink="">
      <xdr:nvSpPr>
        <xdr:cNvPr id="139" name="円/楕円 138"/>
        <xdr:cNvSpPr/>
      </xdr:nvSpPr>
      <xdr:spPr bwMode="auto">
        <a:xfrm>
          <a:off x="3556000" y="7377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339018</xdr:rowOff>
    </xdr:from>
    <xdr:ext cx="762000" cy="259045"/>
    <xdr:sp macro="" textlink="">
      <xdr:nvSpPr>
        <xdr:cNvPr id="140" name="テキスト ボックス 139"/>
        <xdr:cNvSpPr txBox="1"/>
      </xdr:nvSpPr>
      <xdr:spPr>
        <a:xfrm>
          <a:off x="3225800" y="74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169888</xdr:rowOff>
    </xdr:from>
    <xdr:to>
      <xdr:col>2</xdr:col>
      <xdr:colOff>692150</xdr:colOff>
      <xdr:row>37</xdr:row>
      <xdr:rowOff>271488</xdr:rowOff>
    </xdr:to>
    <xdr:sp macro="" textlink="">
      <xdr:nvSpPr>
        <xdr:cNvPr id="141" name="円/楕円 140"/>
        <xdr:cNvSpPr/>
      </xdr:nvSpPr>
      <xdr:spPr bwMode="auto">
        <a:xfrm>
          <a:off x="2857500" y="729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256265</xdr:rowOff>
    </xdr:from>
    <xdr:ext cx="762000" cy="259045"/>
    <xdr:sp macro="" textlink="">
      <xdr:nvSpPr>
        <xdr:cNvPr id="142" name="テキスト ボックス 141"/>
        <xdr:cNvSpPr txBox="1"/>
      </xdr:nvSpPr>
      <xdr:spPr>
        <a:xfrm>
          <a:off x="2527300" y="73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9417</xdr:rowOff>
    </xdr:from>
    <xdr:to>
      <xdr:col>6</xdr:col>
      <xdr:colOff>511175</xdr:colOff>
      <xdr:row>39</xdr:row>
      <xdr:rowOff>17075</xdr:rowOff>
    </xdr:to>
    <xdr:cxnSp macro="">
      <xdr:nvCxnSpPr>
        <xdr:cNvPr id="61" name="直線コネクタ 60"/>
        <xdr:cNvCxnSpPr/>
      </xdr:nvCxnSpPr>
      <xdr:spPr>
        <a:xfrm flipV="1">
          <a:off x="3797300" y="6695967"/>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17075</xdr:rowOff>
    </xdr:from>
    <xdr:to>
      <xdr:col>5</xdr:col>
      <xdr:colOff>358775</xdr:colOff>
      <xdr:row>39</xdr:row>
      <xdr:rowOff>27705</xdr:rowOff>
    </xdr:to>
    <xdr:cxnSp macro="">
      <xdr:nvCxnSpPr>
        <xdr:cNvPr id="64" name="直線コネクタ 63"/>
        <xdr:cNvCxnSpPr/>
      </xdr:nvCxnSpPr>
      <xdr:spPr>
        <a:xfrm flipV="1">
          <a:off x="2908300" y="670362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24333</xdr:rowOff>
    </xdr:from>
    <xdr:to>
      <xdr:col>4</xdr:col>
      <xdr:colOff>155575</xdr:colOff>
      <xdr:row>39</xdr:row>
      <xdr:rowOff>27705</xdr:rowOff>
    </xdr:to>
    <xdr:cxnSp macro="">
      <xdr:nvCxnSpPr>
        <xdr:cNvPr id="67" name="直線コネクタ 66"/>
        <xdr:cNvCxnSpPr/>
      </xdr:nvCxnSpPr>
      <xdr:spPr>
        <a:xfrm>
          <a:off x="2019300" y="671088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164827</xdr:rowOff>
    </xdr:from>
    <xdr:to>
      <xdr:col>2</xdr:col>
      <xdr:colOff>638175</xdr:colOff>
      <xdr:row>39</xdr:row>
      <xdr:rowOff>24333</xdr:rowOff>
    </xdr:to>
    <xdr:cxnSp macro="">
      <xdr:nvCxnSpPr>
        <xdr:cNvPr id="70" name="直線コネクタ 69"/>
        <xdr:cNvCxnSpPr/>
      </xdr:nvCxnSpPr>
      <xdr:spPr>
        <a:xfrm>
          <a:off x="1130300" y="6679927"/>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130067</xdr:rowOff>
    </xdr:from>
    <xdr:to>
      <xdr:col>6</xdr:col>
      <xdr:colOff>561975</xdr:colOff>
      <xdr:row>39</xdr:row>
      <xdr:rowOff>60217</xdr:rowOff>
    </xdr:to>
    <xdr:sp macro="" textlink="">
      <xdr:nvSpPr>
        <xdr:cNvPr id="80" name="円/楕円 79"/>
        <xdr:cNvSpPr/>
      </xdr:nvSpPr>
      <xdr:spPr>
        <a:xfrm>
          <a:off x="45847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108494</xdr:rowOff>
    </xdr:from>
    <xdr:ext cx="534377" cy="259045"/>
    <xdr:sp macro="" textlink="">
      <xdr:nvSpPr>
        <xdr:cNvPr id="81" name="人件費該当値テキスト"/>
        <xdr:cNvSpPr txBox="1"/>
      </xdr:nvSpPr>
      <xdr:spPr>
        <a:xfrm>
          <a:off x="4686300" y="66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137725</xdr:rowOff>
    </xdr:from>
    <xdr:to>
      <xdr:col>5</xdr:col>
      <xdr:colOff>409575</xdr:colOff>
      <xdr:row>39</xdr:row>
      <xdr:rowOff>67875</xdr:rowOff>
    </xdr:to>
    <xdr:sp macro="" textlink="">
      <xdr:nvSpPr>
        <xdr:cNvPr id="82" name="円/楕円 81"/>
        <xdr:cNvSpPr/>
      </xdr:nvSpPr>
      <xdr:spPr>
        <a:xfrm>
          <a:off x="3746500" y="66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59002</xdr:rowOff>
    </xdr:from>
    <xdr:ext cx="534377" cy="259045"/>
    <xdr:sp macro="" textlink="">
      <xdr:nvSpPr>
        <xdr:cNvPr id="83" name="テキスト ボックス 82"/>
        <xdr:cNvSpPr txBox="1"/>
      </xdr:nvSpPr>
      <xdr:spPr>
        <a:xfrm>
          <a:off x="3530111" y="67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148355</xdr:rowOff>
    </xdr:from>
    <xdr:to>
      <xdr:col>4</xdr:col>
      <xdr:colOff>206375</xdr:colOff>
      <xdr:row>39</xdr:row>
      <xdr:rowOff>78505</xdr:rowOff>
    </xdr:to>
    <xdr:sp macro="" textlink="">
      <xdr:nvSpPr>
        <xdr:cNvPr id="84" name="円/楕円 83"/>
        <xdr:cNvSpPr/>
      </xdr:nvSpPr>
      <xdr:spPr>
        <a:xfrm>
          <a:off x="2857500" y="66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69632</xdr:rowOff>
    </xdr:from>
    <xdr:ext cx="534377" cy="259045"/>
    <xdr:sp macro="" textlink="">
      <xdr:nvSpPr>
        <xdr:cNvPr id="85" name="テキスト ボックス 84"/>
        <xdr:cNvSpPr txBox="1"/>
      </xdr:nvSpPr>
      <xdr:spPr>
        <a:xfrm>
          <a:off x="2641111" y="67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144983</xdr:rowOff>
    </xdr:from>
    <xdr:to>
      <xdr:col>3</xdr:col>
      <xdr:colOff>3175</xdr:colOff>
      <xdr:row>39</xdr:row>
      <xdr:rowOff>75133</xdr:rowOff>
    </xdr:to>
    <xdr:sp macro="" textlink="">
      <xdr:nvSpPr>
        <xdr:cNvPr id="86" name="円/楕円 85"/>
        <xdr:cNvSpPr/>
      </xdr:nvSpPr>
      <xdr:spPr>
        <a:xfrm>
          <a:off x="1968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66260</xdr:rowOff>
    </xdr:from>
    <xdr:ext cx="534377" cy="259045"/>
    <xdr:sp macro="" textlink="">
      <xdr:nvSpPr>
        <xdr:cNvPr id="87" name="テキスト ボックス 86"/>
        <xdr:cNvSpPr txBox="1"/>
      </xdr:nvSpPr>
      <xdr:spPr>
        <a:xfrm>
          <a:off x="1752111" y="67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114027</xdr:rowOff>
    </xdr:from>
    <xdr:to>
      <xdr:col>1</xdr:col>
      <xdr:colOff>485775</xdr:colOff>
      <xdr:row>39</xdr:row>
      <xdr:rowOff>44177</xdr:rowOff>
    </xdr:to>
    <xdr:sp macro="" textlink="">
      <xdr:nvSpPr>
        <xdr:cNvPr id="88" name="円/楕円 87"/>
        <xdr:cNvSpPr/>
      </xdr:nvSpPr>
      <xdr:spPr>
        <a:xfrm>
          <a:off x="1079500" y="66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35304</xdr:rowOff>
    </xdr:from>
    <xdr:ext cx="534377" cy="259045"/>
    <xdr:sp macro="" textlink="">
      <xdr:nvSpPr>
        <xdr:cNvPr id="89" name="テキスト ボックス 88"/>
        <xdr:cNvSpPr txBox="1"/>
      </xdr:nvSpPr>
      <xdr:spPr>
        <a:xfrm>
          <a:off x="863111" y="67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44209</xdr:rowOff>
    </xdr:from>
    <xdr:to>
      <xdr:col>6</xdr:col>
      <xdr:colOff>511175</xdr:colOff>
      <xdr:row>57</xdr:row>
      <xdr:rowOff>55305</xdr:rowOff>
    </xdr:to>
    <xdr:cxnSp macro="">
      <xdr:nvCxnSpPr>
        <xdr:cNvPr id="116" name="直線コネクタ 115"/>
        <xdr:cNvCxnSpPr/>
      </xdr:nvCxnSpPr>
      <xdr:spPr>
        <a:xfrm flipV="1">
          <a:off x="3797300" y="9816859"/>
          <a:ext cx="8382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51140</xdr:rowOff>
    </xdr:from>
    <xdr:to>
      <xdr:col>5</xdr:col>
      <xdr:colOff>358775</xdr:colOff>
      <xdr:row>57</xdr:row>
      <xdr:rowOff>55305</xdr:rowOff>
    </xdr:to>
    <xdr:cxnSp macro="">
      <xdr:nvCxnSpPr>
        <xdr:cNvPr id="119" name="直線コネクタ 118"/>
        <xdr:cNvCxnSpPr/>
      </xdr:nvCxnSpPr>
      <xdr:spPr>
        <a:xfrm>
          <a:off x="2908300" y="9823790"/>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51140</xdr:rowOff>
    </xdr:from>
    <xdr:to>
      <xdr:col>4</xdr:col>
      <xdr:colOff>155575</xdr:colOff>
      <xdr:row>57</xdr:row>
      <xdr:rowOff>74288</xdr:rowOff>
    </xdr:to>
    <xdr:cxnSp macro="">
      <xdr:nvCxnSpPr>
        <xdr:cNvPr id="122" name="直線コネクタ 121"/>
        <xdr:cNvCxnSpPr/>
      </xdr:nvCxnSpPr>
      <xdr:spPr>
        <a:xfrm flipV="1">
          <a:off x="2019300" y="9823790"/>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72427</xdr:rowOff>
    </xdr:from>
    <xdr:to>
      <xdr:col>2</xdr:col>
      <xdr:colOff>638175</xdr:colOff>
      <xdr:row>57</xdr:row>
      <xdr:rowOff>74288</xdr:rowOff>
    </xdr:to>
    <xdr:cxnSp macro="">
      <xdr:nvCxnSpPr>
        <xdr:cNvPr id="125" name="直線コネクタ 124"/>
        <xdr:cNvCxnSpPr/>
      </xdr:nvCxnSpPr>
      <xdr:spPr>
        <a:xfrm>
          <a:off x="1130300" y="984507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164859</xdr:rowOff>
    </xdr:from>
    <xdr:to>
      <xdr:col>6</xdr:col>
      <xdr:colOff>561975</xdr:colOff>
      <xdr:row>57</xdr:row>
      <xdr:rowOff>95009</xdr:rowOff>
    </xdr:to>
    <xdr:sp macro="" textlink="">
      <xdr:nvSpPr>
        <xdr:cNvPr id="135" name="円/楕円 134"/>
        <xdr:cNvSpPr/>
      </xdr:nvSpPr>
      <xdr:spPr>
        <a:xfrm>
          <a:off x="4584700" y="97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124236</xdr:rowOff>
    </xdr:from>
    <xdr:ext cx="534377" cy="259045"/>
    <xdr:sp macro="" textlink="">
      <xdr:nvSpPr>
        <xdr:cNvPr id="136" name="物件費該当値テキスト"/>
        <xdr:cNvSpPr txBox="1"/>
      </xdr:nvSpPr>
      <xdr:spPr>
        <a:xfrm>
          <a:off x="4686300" y="95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4505</xdr:rowOff>
    </xdr:from>
    <xdr:to>
      <xdr:col>5</xdr:col>
      <xdr:colOff>409575</xdr:colOff>
      <xdr:row>57</xdr:row>
      <xdr:rowOff>106105</xdr:rowOff>
    </xdr:to>
    <xdr:sp macro="" textlink="">
      <xdr:nvSpPr>
        <xdr:cNvPr id="137" name="円/楕円 136"/>
        <xdr:cNvSpPr/>
      </xdr:nvSpPr>
      <xdr:spPr>
        <a:xfrm>
          <a:off x="3746500" y="97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122632</xdr:rowOff>
    </xdr:from>
    <xdr:ext cx="534377" cy="259045"/>
    <xdr:sp macro="" textlink="">
      <xdr:nvSpPr>
        <xdr:cNvPr id="138" name="テキスト ボックス 137"/>
        <xdr:cNvSpPr txBox="1"/>
      </xdr:nvSpPr>
      <xdr:spPr>
        <a:xfrm>
          <a:off x="3530111" y="9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340</xdr:rowOff>
    </xdr:from>
    <xdr:to>
      <xdr:col>4</xdr:col>
      <xdr:colOff>206375</xdr:colOff>
      <xdr:row>57</xdr:row>
      <xdr:rowOff>101940</xdr:rowOff>
    </xdr:to>
    <xdr:sp macro="" textlink="">
      <xdr:nvSpPr>
        <xdr:cNvPr id="139" name="円/楕円 138"/>
        <xdr:cNvSpPr/>
      </xdr:nvSpPr>
      <xdr:spPr>
        <a:xfrm>
          <a:off x="2857500" y="9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118467</xdr:rowOff>
    </xdr:from>
    <xdr:ext cx="534377" cy="259045"/>
    <xdr:sp macro="" textlink="">
      <xdr:nvSpPr>
        <xdr:cNvPr id="140" name="テキスト ボックス 139"/>
        <xdr:cNvSpPr txBox="1"/>
      </xdr:nvSpPr>
      <xdr:spPr>
        <a:xfrm>
          <a:off x="2641111" y="9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23488</xdr:rowOff>
    </xdr:from>
    <xdr:to>
      <xdr:col>3</xdr:col>
      <xdr:colOff>3175</xdr:colOff>
      <xdr:row>57</xdr:row>
      <xdr:rowOff>125088</xdr:rowOff>
    </xdr:to>
    <xdr:sp macro="" textlink="">
      <xdr:nvSpPr>
        <xdr:cNvPr id="141" name="円/楕円 140"/>
        <xdr:cNvSpPr/>
      </xdr:nvSpPr>
      <xdr:spPr>
        <a:xfrm>
          <a:off x="1968500" y="97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141615</xdr:rowOff>
    </xdr:from>
    <xdr:ext cx="534377" cy="259045"/>
    <xdr:sp macro="" textlink="">
      <xdr:nvSpPr>
        <xdr:cNvPr id="142" name="テキスト ボックス 141"/>
        <xdr:cNvSpPr txBox="1"/>
      </xdr:nvSpPr>
      <xdr:spPr>
        <a:xfrm>
          <a:off x="1752111" y="95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21627</xdr:rowOff>
    </xdr:from>
    <xdr:to>
      <xdr:col>1</xdr:col>
      <xdr:colOff>485775</xdr:colOff>
      <xdr:row>57</xdr:row>
      <xdr:rowOff>123227</xdr:rowOff>
    </xdr:to>
    <xdr:sp macro="" textlink="">
      <xdr:nvSpPr>
        <xdr:cNvPr id="143" name="円/楕円 142"/>
        <xdr:cNvSpPr/>
      </xdr:nvSpPr>
      <xdr:spPr>
        <a:xfrm>
          <a:off x="1079500" y="97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139754</xdr:rowOff>
    </xdr:from>
    <xdr:ext cx="534377" cy="259045"/>
    <xdr:sp macro="" textlink="">
      <xdr:nvSpPr>
        <xdr:cNvPr id="144" name="テキスト ボックス 143"/>
        <xdr:cNvSpPr txBox="1"/>
      </xdr:nvSpPr>
      <xdr:spPr>
        <a:xfrm>
          <a:off x="863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34468</xdr:rowOff>
    </xdr:from>
    <xdr:to>
      <xdr:col>6</xdr:col>
      <xdr:colOff>511175</xdr:colOff>
      <xdr:row>77</xdr:row>
      <xdr:rowOff>80417</xdr:rowOff>
    </xdr:to>
    <xdr:cxnSp macro="">
      <xdr:nvCxnSpPr>
        <xdr:cNvPr id="173" name="直線コネクタ 172"/>
        <xdr:cNvCxnSpPr/>
      </xdr:nvCxnSpPr>
      <xdr:spPr>
        <a:xfrm flipV="1">
          <a:off x="3797300" y="13236118"/>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80417</xdr:rowOff>
    </xdr:from>
    <xdr:to>
      <xdr:col>5</xdr:col>
      <xdr:colOff>358775</xdr:colOff>
      <xdr:row>77</xdr:row>
      <xdr:rowOff>105411</xdr:rowOff>
    </xdr:to>
    <xdr:cxnSp macro="">
      <xdr:nvCxnSpPr>
        <xdr:cNvPr id="176" name="直線コネクタ 175"/>
        <xdr:cNvCxnSpPr/>
      </xdr:nvCxnSpPr>
      <xdr:spPr>
        <a:xfrm flipV="1">
          <a:off x="2908300" y="1328206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31420</xdr:rowOff>
    </xdr:from>
    <xdr:to>
      <xdr:col>4</xdr:col>
      <xdr:colOff>155575</xdr:colOff>
      <xdr:row>77</xdr:row>
      <xdr:rowOff>105411</xdr:rowOff>
    </xdr:to>
    <xdr:cxnSp macro="">
      <xdr:nvCxnSpPr>
        <xdr:cNvPr id="179" name="直線コネクタ 178"/>
        <xdr:cNvCxnSpPr/>
      </xdr:nvCxnSpPr>
      <xdr:spPr>
        <a:xfrm>
          <a:off x="2019300" y="13233070"/>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31420</xdr:rowOff>
    </xdr:from>
    <xdr:to>
      <xdr:col>2</xdr:col>
      <xdr:colOff>638175</xdr:colOff>
      <xdr:row>77</xdr:row>
      <xdr:rowOff>90170</xdr:rowOff>
    </xdr:to>
    <xdr:cxnSp macro="">
      <xdr:nvCxnSpPr>
        <xdr:cNvPr id="182" name="直線コネクタ 181"/>
        <xdr:cNvCxnSpPr/>
      </xdr:nvCxnSpPr>
      <xdr:spPr>
        <a:xfrm flipV="1">
          <a:off x="1130300" y="1323307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155118</xdr:rowOff>
    </xdr:from>
    <xdr:to>
      <xdr:col>6</xdr:col>
      <xdr:colOff>561975</xdr:colOff>
      <xdr:row>77</xdr:row>
      <xdr:rowOff>85268</xdr:rowOff>
    </xdr:to>
    <xdr:sp macro="" textlink="">
      <xdr:nvSpPr>
        <xdr:cNvPr id="192" name="円/楕円 191"/>
        <xdr:cNvSpPr/>
      </xdr:nvSpPr>
      <xdr:spPr>
        <a:xfrm>
          <a:off x="45847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6545</xdr:rowOff>
    </xdr:from>
    <xdr:ext cx="469744" cy="259045"/>
    <xdr:sp macro="" textlink="">
      <xdr:nvSpPr>
        <xdr:cNvPr id="193" name="維持補修費該当値テキスト"/>
        <xdr:cNvSpPr txBox="1"/>
      </xdr:nvSpPr>
      <xdr:spPr>
        <a:xfrm>
          <a:off x="4686300" y="130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29617</xdr:rowOff>
    </xdr:from>
    <xdr:to>
      <xdr:col>5</xdr:col>
      <xdr:colOff>409575</xdr:colOff>
      <xdr:row>77</xdr:row>
      <xdr:rowOff>131217</xdr:rowOff>
    </xdr:to>
    <xdr:sp macro="" textlink="">
      <xdr:nvSpPr>
        <xdr:cNvPr id="194" name="円/楕円 193"/>
        <xdr:cNvSpPr/>
      </xdr:nvSpPr>
      <xdr:spPr>
        <a:xfrm>
          <a:off x="37465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147744</xdr:rowOff>
    </xdr:from>
    <xdr:ext cx="469744" cy="259045"/>
    <xdr:sp macro="" textlink="">
      <xdr:nvSpPr>
        <xdr:cNvPr id="195" name="テキスト ボックス 194"/>
        <xdr:cNvSpPr txBox="1"/>
      </xdr:nvSpPr>
      <xdr:spPr>
        <a:xfrm>
          <a:off x="3562427" y="1300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54611</xdr:rowOff>
    </xdr:from>
    <xdr:to>
      <xdr:col>4</xdr:col>
      <xdr:colOff>206375</xdr:colOff>
      <xdr:row>77</xdr:row>
      <xdr:rowOff>156211</xdr:rowOff>
    </xdr:to>
    <xdr:sp macro="" textlink="">
      <xdr:nvSpPr>
        <xdr:cNvPr id="196" name="円/楕円 195"/>
        <xdr:cNvSpPr/>
      </xdr:nvSpPr>
      <xdr:spPr>
        <a:xfrm>
          <a:off x="2857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147338</xdr:rowOff>
    </xdr:from>
    <xdr:ext cx="469744" cy="259045"/>
    <xdr:sp macro="" textlink="">
      <xdr:nvSpPr>
        <xdr:cNvPr id="197" name="テキスト ボックス 196"/>
        <xdr:cNvSpPr txBox="1"/>
      </xdr:nvSpPr>
      <xdr:spPr>
        <a:xfrm>
          <a:off x="26734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152070</xdr:rowOff>
    </xdr:from>
    <xdr:to>
      <xdr:col>3</xdr:col>
      <xdr:colOff>3175</xdr:colOff>
      <xdr:row>77</xdr:row>
      <xdr:rowOff>82220</xdr:rowOff>
    </xdr:to>
    <xdr:sp macro="" textlink="">
      <xdr:nvSpPr>
        <xdr:cNvPr id="198" name="円/楕円 197"/>
        <xdr:cNvSpPr/>
      </xdr:nvSpPr>
      <xdr:spPr>
        <a:xfrm>
          <a:off x="1968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98747</xdr:rowOff>
    </xdr:from>
    <xdr:ext cx="469744" cy="259045"/>
    <xdr:sp macro="" textlink="">
      <xdr:nvSpPr>
        <xdr:cNvPr id="199" name="テキスト ボックス 198"/>
        <xdr:cNvSpPr txBox="1"/>
      </xdr:nvSpPr>
      <xdr:spPr>
        <a:xfrm>
          <a:off x="1784427" y="129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39370</xdr:rowOff>
    </xdr:from>
    <xdr:to>
      <xdr:col>1</xdr:col>
      <xdr:colOff>485775</xdr:colOff>
      <xdr:row>77</xdr:row>
      <xdr:rowOff>140970</xdr:rowOff>
    </xdr:to>
    <xdr:sp macro="" textlink="">
      <xdr:nvSpPr>
        <xdr:cNvPr id="200" name="円/楕円 199"/>
        <xdr:cNvSpPr/>
      </xdr:nvSpPr>
      <xdr:spPr>
        <a:xfrm>
          <a:off x="1079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157497</xdr:rowOff>
    </xdr:from>
    <xdr:ext cx="469744" cy="259045"/>
    <xdr:sp macro="" textlink="">
      <xdr:nvSpPr>
        <xdr:cNvPr id="201" name="テキスト ボックス 200"/>
        <xdr:cNvSpPr txBox="1"/>
      </xdr:nvSpPr>
      <xdr:spPr>
        <a:xfrm>
          <a:off x="895427" y="130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168180</xdr:rowOff>
    </xdr:from>
    <xdr:to>
      <xdr:col>6</xdr:col>
      <xdr:colOff>511175</xdr:colOff>
      <xdr:row>96</xdr:row>
      <xdr:rowOff>86265</xdr:rowOff>
    </xdr:to>
    <xdr:cxnSp macro="">
      <xdr:nvCxnSpPr>
        <xdr:cNvPr id="231" name="直線コネクタ 230"/>
        <xdr:cNvCxnSpPr/>
      </xdr:nvCxnSpPr>
      <xdr:spPr>
        <a:xfrm flipV="1">
          <a:off x="3797300" y="1645593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86265</xdr:rowOff>
    </xdr:from>
    <xdr:to>
      <xdr:col>5</xdr:col>
      <xdr:colOff>358775</xdr:colOff>
      <xdr:row>96</xdr:row>
      <xdr:rowOff>125907</xdr:rowOff>
    </xdr:to>
    <xdr:cxnSp macro="">
      <xdr:nvCxnSpPr>
        <xdr:cNvPr id="234" name="直線コネクタ 233"/>
        <xdr:cNvCxnSpPr/>
      </xdr:nvCxnSpPr>
      <xdr:spPr>
        <a:xfrm flipV="1">
          <a:off x="2908300" y="1654546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125907</xdr:rowOff>
    </xdr:from>
    <xdr:to>
      <xdr:col>4</xdr:col>
      <xdr:colOff>155575</xdr:colOff>
      <xdr:row>97</xdr:row>
      <xdr:rowOff>49270</xdr:rowOff>
    </xdr:to>
    <xdr:cxnSp macro="">
      <xdr:nvCxnSpPr>
        <xdr:cNvPr id="237" name="直線コネクタ 236"/>
        <xdr:cNvCxnSpPr/>
      </xdr:nvCxnSpPr>
      <xdr:spPr>
        <a:xfrm flipV="1">
          <a:off x="2019300" y="16585107"/>
          <a:ext cx="889000" cy="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49270</xdr:rowOff>
    </xdr:from>
    <xdr:to>
      <xdr:col>2</xdr:col>
      <xdr:colOff>638175</xdr:colOff>
      <xdr:row>97</xdr:row>
      <xdr:rowOff>137433</xdr:rowOff>
    </xdr:to>
    <xdr:cxnSp macro="">
      <xdr:nvCxnSpPr>
        <xdr:cNvPr id="240" name="直線コネクタ 239"/>
        <xdr:cNvCxnSpPr/>
      </xdr:nvCxnSpPr>
      <xdr:spPr>
        <a:xfrm flipV="1">
          <a:off x="1130300" y="16679920"/>
          <a:ext cx="889000" cy="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117380</xdr:rowOff>
    </xdr:from>
    <xdr:to>
      <xdr:col>6</xdr:col>
      <xdr:colOff>561975</xdr:colOff>
      <xdr:row>96</xdr:row>
      <xdr:rowOff>47530</xdr:rowOff>
    </xdr:to>
    <xdr:sp macro="" textlink="">
      <xdr:nvSpPr>
        <xdr:cNvPr id="250" name="円/楕円 249"/>
        <xdr:cNvSpPr/>
      </xdr:nvSpPr>
      <xdr:spPr>
        <a:xfrm>
          <a:off x="4584700" y="164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140257</xdr:rowOff>
    </xdr:from>
    <xdr:ext cx="534377" cy="259045"/>
    <xdr:sp macro="" textlink="">
      <xdr:nvSpPr>
        <xdr:cNvPr id="251" name="扶助費該当値テキスト"/>
        <xdr:cNvSpPr txBox="1"/>
      </xdr:nvSpPr>
      <xdr:spPr>
        <a:xfrm>
          <a:off x="4686300" y="162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35465</xdr:rowOff>
    </xdr:from>
    <xdr:to>
      <xdr:col>5</xdr:col>
      <xdr:colOff>409575</xdr:colOff>
      <xdr:row>96</xdr:row>
      <xdr:rowOff>137065</xdr:rowOff>
    </xdr:to>
    <xdr:sp macro="" textlink="">
      <xdr:nvSpPr>
        <xdr:cNvPr id="252" name="円/楕円 251"/>
        <xdr:cNvSpPr/>
      </xdr:nvSpPr>
      <xdr:spPr>
        <a:xfrm>
          <a:off x="3746500" y="16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153592</xdr:rowOff>
    </xdr:from>
    <xdr:ext cx="534377" cy="259045"/>
    <xdr:sp macro="" textlink="">
      <xdr:nvSpPr>
        <xdr:cNvPr id="253" name="テキスト ボックス 252"/>
        <xdr:cNvSpPr txBox="1"/>
      </xdr:nvSpPr>
      <xdr:spPr>
        <a:xfrm>
          <a:off x="3530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75107</xdr:rowOff>
    </xdr:from>
    <xdr:to>
      <xdr:col>4</xdr:col>
      <xdr:colOff>206375</xdr:colOff>
      <xdr:row>97</xdr:row>
      <xdr:rowOff>5257</xdr:rowOff>
    </xdr:to>
    <xdr:sp macro="" textlink="">
      <xdr:nvSpPr>
        <xdr:cNvPr id="254" name="円/楕円 253"/>
        <xdr:cNvSpPr/>
      </xdr:nvSpPr>
      <xdr:spPr>
        <a:xfrm>
          <a:off x="2857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21784</xdr:rowOff>
    </xdr:from>
    <xdr:ext cx="534377" cy="259045"/>
    <xdr:sp macro="" textlink="">
      <xdr:nvSpPr>
        <xdr:cNvPr id="255" name="テキスト ボックス 254"/>
        <xdr:cNvSpPr txBox="1"/>
      </xdr:nvSpPr>
      <xdr:spPr>
        <a:xfrm>
          <a:off x="2641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169920</xdr:rowOff>
    </xdr:from>
    <xdr:to>
      <xdr:col>3</xdr:col>
      <xdr:colOff>3175</xdr:colOff>
      <xdr:row>97</xdr:row>
      <xdr:rowOff>100070</xdr:rowOff>
    </xdr:to>
    <xdr:sp macro="" textlink="">
      <xdr:nvSpPr>
        <xdr:cNvPr id="256" name="円/楕円 255"/>
        <xdr:cNvSpPr/>
      </xdr:nvSpPr>
      <xdr:spPr>
        <a:xfrm>
          <a:off x="1968500" y="16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116597</xdr:rowOff>
    </xdr:from>
    <xdr:ext cx="534377" cy="259045"/>
    <xdr:sp macro="" textlink="">
      <xdr:nvSpPr>
        <xdr:cNvPr id="257" name="テキスト ボックス 256"/>
        <xdr:cNvSpPr txBox="1"/>
      </xdr:nvSpPr>
      <xdr:spPr>
        <a:xfrm>
          <a:off x="1752111" y="164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86633</xdr:rowOff>
    </xdr:from>
    <xdr:to>
      <xdr:col>1</xdr:col>
      <xdr:colOff>485775</xdr:colOff>
      <xdr:row>98</xdr:row>
      <xdr:rowOff>16783</xdr:rowOff>
    </xdr:to>
    <xdr:sp macro="" textlink="">
      <xdr:nvSpPr>
        <xdr:cNvPr id="258" name="円/楕円 257"/>
        <xdr:cNvSpPr/>
      </xdr:nvSpPr>
      <xdr:spPr>
        <a:xfrm>
          <a:off x="10795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33310</xdr:rowOff>
    </xdr:from>
    <xdr:ext cx="534377" cy="259045"/>
    <xdr:sp macro="" textlink="">
      <xdr:nvSpPr>
        <xdr:cNvPr id="259" name="テキスト ボックス 258"/>
        <xdr:cNvSpPr txBox="1"/>
      </xdr:nvSpPr>
      <xdr:spPr>
        <a:xfrm>
          <a:off x="863111" y="164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170255</xdr:rowOff>
    </xdr:from>
    <xdr:to>
      <xdr:col>15</xdr:col>
      <xdr:colOff>180975</xdr:colOff>
      <xdr:row>38</xdr:row>
      <xdr:rowOff>4913</xdr:rowOff>
    </xdr:to>
    <xdr:cxnSp macro="">
      <xdr:nvCxnSpPr>
        <xdr:cNvPr id="286" name="直線コネクタ 285"/>
        <xdr:cNvCxnSpPr/>
      </xdr:nvCxnSpPr>
      <xdr:spPr>
        <a:xfrm>
          <a:off x="9639300" y="6513905"/>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170255</xdr:rowOff>
    </xdr:from>
    <xdr:to>
      <xdr:col>14</xdr:col>
      <xdr:colOff>28575</xdr:colOff>
      <xdr:row>38</xdr:row>
      <xdr:rowOff>3509</xdr:rowOff>
    </xdr:to>
    <xdr:cxnSp macro="">
      <xdr:nvCxnSpPr>
        <xdr:cNvPr id="289" name="直線コネクタ 288"/>
        <xdr:cNvCxnSpPr/>
      </xdr:nvCxnSpPr>
      <xdr:spPr>
        <a:xfrm flipV="1">
          <a:off x="8750300" y="651390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3509</xdr:rowOff>
    </xdr:from>
    <xdr:to>
      <xdr:col>12</xdr:col>
      <xdr:colOff>511175</xdr:colOff>
      <xdr:row>38</xdr:row>
      <xdr:rowOff>33913</xdr:rowOff>
    </xdr:to>
    <xdr:cxnSp macro="">
      <xdr:nvCxnSpPr>
        <xdr:cNvPr id="292" name="直線コネクタ 291"/>
        <xdr:cNvCxnSpPr/>
      </xdr:nvCxnSpPr>
      <xdr:spPr>
        <a:xfrm flipV="1">
          <a:off x="7861300" y="651860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14057</xdr:rowOff>
    </xdr:from>
    <xdr:to>
      <xdr:col>11</xdr:col>
      <xdr:colOff>307975</xdr:colOff>
      <xdr:row>38</xdr:row>
      <xdr:rowOff>33913</xdr:rowOff>
    </xdr:to>
    <xdr:cxnSp macro="">
      <xdr:nvCxnSpPr>
        <xdr:cNvPr id="295" name="直線コネクタ 294"/>
        <xdr:cNvCxnSpPr/>
      </xdr:nvCxnSpPr>
      <xdr:spPr>
        <a:xfrm>
          <a:off x="6972300" y="6529157"/>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125563</xdr:rowOff>
    </xdr:from>
    <xdr:to>
      <xdr:col>15</xdr:col>
      <xdr:colOff>231775</xdr:colOff>
      <xdr:row>38</xdr:row>
      <xdr:rowOff>55713</xdr:rowOff>
    </xdr:to>
    <xdr:sp macro="" textlink="">
      <xdr:nvSpPr>
        <xdr:cNvPr id="305" name="円/楕円 304"/>
        <xdr:cNvSpPr/>
      </xdr:nvSpPr>
      <xdr:spPr>
        <a:xfrm>
          <a:off x="10426700" y="6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40490</xdr:rowOff>
    </xdr:from>
    <xdr:ext cx="534377" cy="259045"/>
    <xdr:sp macro="" textlink="">
      <xdr:nvSpPr>
        <xdr:cNvPr id="306" name="補助費等該当値テキスト"/>
        <xdr:cNvSpPr txBox="1"/>
      </xdr:nvSpPr>
      <xdr:spPr>
        <a:xfrm>
          <a:off x="10528300" y="63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119455</xdr:rowOff>
    </xdr:from>
    <xdr:to>
      <xdr:col>14</xdr:col>
      <xdr:colOff>79375</xdr:colOff>
      <xdr:row>38</xdr:row>
      <xdr:rowOff>49605</xdr:rowOff>
    </xdr:to>
    <xdr:sp macro="" textlink="">
      <xdr:nvSpPr>
        <xdr:cNvPr id="307" name="円/楕円 306"/>
        <xdr:cNvSpPr/>
      </xdr:nvSpPr>
      <xdr:spPr>
        <a:xfrm>
          <a:off x="9588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40732</xdr:rowOff>
    </xdr:from>
    <xdr:ext cx="534377" cy="259045"/>
    <xdr:sp macro="" textlink="">
      <xdr:nvSpPr>
        <xdr:cNvPr id="308" name="テキスト ボックス 307"/>
        <xdr:cNvSpPr txBox="1"/>
      </xdr:nvSpPr>
      <xdr:spPr>
        <a:xfrm>
          <a:off x="9372111" y="65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124159</xdr:rowOff>
    </xdr:from>
    <xdr:to>
      <xdr:col>12</xdr:col>
      <xdr:colOff>561975</xdr:colOff>
      <xdr:row>38</xdr:row>
      <xdr:rowOff>54309</xdr:rowOff>
    </xdr:to>
    <xdr:sp macro="" textlink="">
      <xdr:nvSpPr>
        <xdr:cNvPr id="309" name="円/楕円 308"/>
        <xdr:cNvSpPr/>
      </xdr:nvSpPr>
      <xdr:spPr>
        <a:xfrm>
          <a:off x="8699500" y="64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45436</xdr:rowOff>
    </xdr:from>
    <xdr:ext cx="534377" cy="259045"/>
    <xdr:sp macro="" textlink="">
      <xdr:nvSpPr>
        <xdr:cNvPr id="310" name="テキスト ボックス 309"/>
        <xdr:cNvSpPr txBox="1"/>
      </xdr:nvSpPr>
      <xdr:spPr>
        <a:xfrm>
          <a:off x="8483111" y="656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154563</xdr:rowOff>
    </xdr:from>
    <xdr:to>
      <xdr:col>11</xdr:col>
      <xdr:colOff>358775</xdr:colOff>
      <xdr:row>38</xdr:row>
      <xdr:rowOff>84713</xdr:rowOff>
    </xdr:to>
    <xdr:sp macro="" textlink="">
      <xdr:nvSpPr>
        <xdr:cNvPr id="311" name="円/楕円 310"/>
        <xdr:cNvSpPr/>
      </xdr:nvSpPr>
      <xdr:spPr>
        <a:xfrm>
          <a:off x="7810500" y="64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75840</xdr:rowOff>
    </xdr:from>
    <xdr:ext cx="534377" cy="259045"/>
    <xdr:sp macro="" textlink="">
      <xdr:nvSpPr>
        <xdr:cNvPr id="312" name="テキスト ボックス 311"/>
        <xdr:cNvSpPr txBox="1"/>
      </xdr:nvSpPr>
      <xdr:spPr>
        <a:xfrm>
          <a:off x="7594111" y="65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134707</xdr:rowOff>
    </xdr:from>
    <xdr:to>
      <xdr:col>10</xdr:col>
      <xdr:colOff>155575</xdr:colOff>
      <xdr:row>38</xdr:row>
      <xdr:rowOff>64857</xdr:rowOff>
    </xdr:to>
    <xdr:sp macro="" textlink="">
      <xdr:nvSpPr>
        <xdr:cNvPr id="313" name="円/楕円 312"/>
        <xdr:cNvSpPr/>
      </xdr:nvSpPr>
      <xdr:spPr>
        <a:xfrm>
          <a:off x="6921500" y="64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55984</xdr:rowOff>
    </xdr:from>
    <xdr:ext cx="534377" cy="259045"/>
    <xdr:sp macro="" textlink="">
      <xdr:nvSpPr>
        <xdr:cNvPr id="314" name="テキスト ボックス 313"/>
        <xdr:cNvSpPr txBox="1"/>
      </xdr:nvSpPr>
      <xdr:spPr>
        <a:xfrm>
          <a:off x="6705111" y="65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164823</xdr:rowOff>
    </xdr:from>
    <xdr:to>
      <xdr:col>15</xdr:col>
      <xdr:colOff>180975</xdr:colOff>
      <xdr:row>58</xdr:row>
      <xdr:rowOff>38788</xdr:rowOff>
    </xdr:to>
    <xdr:cxnSp macro="">
      <xdr:nvCxnSpPr>
        <xdr:cNvPr id="343" name="直線コネクタ 342"/>
        <xdr:cNvCxnSpPr/>
      </xdr:nvCxnSpPr>
      <xdr:spPr>
        <a:xfrm flipV="1">
          <a:off x="9639300" y="9937473"/>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27907</xdr:rowOff>
    </xdr:from>
    <xdr:to>
      <xdr:col>14</xdr:col>
      <xdr:colOff>28575</xdr:colOff>
      <xdr:row>58</xdr:row>
      <xdr:rowOff>38788</xdr:rowOff>
    </xdr:to>
    <xdr:cxnSp macro="">
      <xdr:nvCxnSpPr>
        <xdr:cNvPr id="346" name="直線コネクタ 345"/>
        <xdr:cNvCxnSpPr/>
      </xdr:nvCxnSpPr>
      <xdr:spPr>
        <a:xfrm>
          <a:off x="8750300" y="9972007"/>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145270</xdr:rowOff>
    </xdr:from>
    <xdr:to>
      <xdr:col>12</xdr:col>
      <xdr:colOff>511175</xdr:colOff>
      <xdr:row>58</xdr:row>
      <xdr:rowOff>27907</xdr:rowOff>
    </xdr:to>
    <xdr:cxnSp macro="">
      <xdr:nvCxnSpPr>
        <xdr:cNvPr id="349" name="直線コネクタ 348"/>
        <xdr:cNvCxnSpPr/>
      </xdr:nvCxnSpPr>
      <xdr:spPr>
        <a:xfrm>
          <a:off x="7861300" y="9917920"/>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145270</xdr:rowOff>
    </xdr:from>
    <xdr:to>
      <xdr:col>11</xdr:col>
      <xdr:colOff>307975</xdr:colOff>
      <xdr:row>58</xdr:row>
      <xdr:rowOff>6076</xdr:rowOff>
    </xdr:to>
    <xdr:cxnSp macro="">
      <xdr:nvCxnSpPr>
        <xdr:cNvPr id="352" name="直線コネクタ 351"/>
        <xdr:cNvCxnSpPr/>
      </xdr:nvCxnSpPr>
      <xdr:spPr>
        <a:xfrm flipV="1">
          <a:off x="6972300" y="9917920"/>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114023</xdr:rowOff>
    </xdr:from>
    <xdr:to>
      <xdr:col>15</xdr:col>
      <xdr:colOff>231775</xdr:colOff>
      <xdr:row>58</xdr:row>
      <xdr:rowOff>44173</xdr:rowOff>
    </xdr:to>
    <xdr:sp macro="" textlink="">
      <xdr:nvSpPr>
        <xdr:cNvPr id="362" name="円/楕円 361"/>
        <xdr:cNvSpPr/>
      </xdr:nvSpPr>
      <xdr:spPr>
        <a:xfrm>
          <a:off x="104267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92450</xdr:rowOff>
    </xdr:from>
    <xdr:ext cx="534377" cy="259045"/>
    <xdr:sp macro="" textlink="">
      <xdr:nvSpPr>
        <xdr:cNvPr id="363" name="普通建設事業費該当値テキスト"/>
        <xdr:cNvSpPr txBox="1"/>
      </xdr:nvSpPr>
      <xdr:spPr>
        <a:xfrm>
          <a:off x="10528300" y="98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159438</xdr:rowOff>
    </xdr:from>
    <xdr:to>
      <xdr:col>14</xdr:col>
      <xdr:colOff>79375</xdr:colOff>
      <xdr:row>58</xdr:row>
      <xdr:rowOff>89588</xdr:rowOff>
    </xdr:to>
    <xdr:sp macro="" textlink="">
      <xdr:nvSpPr>
        <xdr:cNvPr id="364" name="円/楕円 363"/>
        <xdr:cNvSpPr/>
      </xdr:nvSpPr>
      <xdr:spPr>
        <a:xfrm>
          <a:off x="95885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80715</xdr:rowOff>
    </xdr:from>
    <xdr:ext cx="534377" cy="259045"/>
    <xdr:sp macro="" textlink="">
      <xdr:nvSpPr>
        <xdr:cNvPr id="365" name="テキスト ボックス 364"/>
        <xdr:cNvSpPr txBox="1"/>
      </xdr:nvSpPr>
      <xdr:spPr>
        <a:xfrm>
          <a:off x="9372111" y="1002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148557</xdr:rowOff>
    </xdr:from>
    <xdr:to>
      <xdr:col>12</xdr:col>
      <xdr:colOff>561975</xdr:colOff>
      <xdr:row>58</xdr:row>
      <xdr:rowOff>78707</xdr:rowOff>
    </xdr:to>
    <xdr:sp macro="" textlink="">
      <xdr:nvSpPr>
        <xdr:cNvPr id="366" name="円/楕円 365"/>
        <xdr:cNvSpPr/>
      </xdr:nvSpPr>
      <xdr:spPr>
        <a:xfrm>
          <a:off x="8699500" y="99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69834</xdr:rowOff>
    </xdr:from>
    <xdr:ext cx="534377" cy="259045"/>
    <xdr:sp macro="" textlink="">
      <xdr:nvSpPr>
        <xdr:cNvPr id="367" name="テキスト ボックス 366"/>
        <xdr:cNvSpPr txBox="1"/>
      </xdr:nvSpPr>
      <xdr:spPr>
        <a:xfrm>
          <a:off x="8483111" y="100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94470</xdr:rowOff>
    </xdr:from>
    <xdr:to>
      <xdr:col>11</xdr:col>
      <xdr:colOff>358775</xdr:colOff>
      <xdr:row>58</xdr:row>
      <xdr:rowOff>24620</xdr:rowOff>
    </xdr:to>
    <xdr:sp macro="" textlink="">
      <xdr:nvSpPr>
        <xdr:cNvPr id="368" name="円/楕円 367"/>
        <xdr:cNvSpPr/>
      </xdr:nvSpPr>
      <xdr:spPr>
        <a:xfrm>
          <a:off x="7810500" y="98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15747</xdr:rowOff>
    </xdr:from>
    <xdr:ext cx="534377" cy="259045"/>
    <xdr:sp macro="" textlink="">
      <xdr:nvSpPr>
        <xdr:cNvPr id="369" name="テキスト ボックス 368"/>
        <xdr:cNvSpPr txBox="1"/>
      </xdr:nvSpPr>
      <xdr:spPr>
        <a:xfrm>
          <a:off x="7594111" y="99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126726</xdr:rowOff>
    </xdr:from>
    <xdr:to>
      <xdr:col>10</xdr:col>
      <xdr:colOff>155575</xdr:colOff>
      <xdr:row>58</xdr:row>
      <xdr:rowOff>56876</xdr:rowOff>
    </xdr:to>
    <xdr:sp macro="" textlink="">
      <xdr:nvSpPr>
        <xdr:cNvPr id="370" name="円/楕円 369"/>
        <xdr:cNvSpPr/>
      </xdr:nvSpPr>
      <xdr:spPr>
        <a:xfrm>
          <a:off x="6921500" y="98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48003</xdr:rowOff>
    </xdr:from>
    <xdr:ext cx="534377" cy="259045"/>
    <xdr:sp macro="" textlink="">
      <xdr:nvSpPr>
        <xdr:cNvPr id="371" name="テキスト ボックス 370"/>
        <xdr:cNvSpPr txBox="1"/>
      </xdr:nvSpPr>
      <xdr:spPr>
        <a:xfrm>
          <a:off x="6705111" y="99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0" name="直線コネクタ 39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03" name="直線コネクタ 402"/>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3" name="円/楕円 41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5" name="円/楕円 41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6" name="テキスト ボックス 415"/>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17" name="円/楕円 41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18" name="テキスト ボックス 417"/>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82220</xdr:rowOff>
    </xdr:from>
    <xdr:to>
      <xdr:col>15</xdr:col>
      <xdr:colOff>180975</xdr:colOff>
      <xdr:row>97</xdr:row>
      <xdr:rowOff>103746</xdr:rowOff>
    </xdr:to>
    <xdr:cxnSp macro="">
      <xdr:nvCxnSpPr>
        <xdr:cNvPr id="447" name="直線コネクタ 446"/>
        <xdr:cNvCxnSpPr/>
      </xdr:nvCxnSpPr>
      <xdr:spPr>
        <a:xfrm flipV="1">
          <a:off x="9639300" y="16712870"/>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103746</xdr:rowOff>
    </xdr:from>
    <xdr:to>
      <xdr:col>14</xdr:col>
      <xdr:colOff>28575</xdr:colOff>
      <xdr:row>97</xdr:row>
      <xdr:rowOff>123267</xdr:rowOff>
    </xdr:to>
    <xdr:cxnSp macro="">
      <xdr:nvCxnSpPr>
        <xdr:cNvPr id="450" name="直線コネクタ 449"/>
        <xdr:cNvCxnSpPr/>
      </xdr:nvCxnSpPr>
      <xdr:spPr>
        <a:xfrm flipV="1">
          <a:off x="8750300" y="16734396"/>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31420</xdr:rowOff>
    </xdr:from>
    <xdr:to>
      <xdr:col>15</xdr:col>
      <xdr:colOff>231775</xdr:colOff>
      <xdr:row>97</xdr:row>
      <xdr:rowOff>133020</xdr:rowOff>
    </xdr:to>
    <xdr:sp macro="" textlink="">
      <xdr:nvSpPr>
        <xdr:cNvPr id="460" name="円/楕円 459"/>
        <xdr:cNvSpPr/>
      </xdr:nvSpPr>
      <xdr:spPr>
        <a:xfrm>
          <a:off x="10426700" y="166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9847</xdr:rowOff>
    </xdr:from>
    <xdr:ext cx="534377" cy="259045"/>
    <xdr:sp macro="" textlink="">
      <xdr:nvSpPr>
        <xdr:cNvPr id="461" name="普通建設事業費 （ うち更新整備　）該当値テキスト"/>
        <xdr:cNvSpPr txBox="1"/>
      </xdr:nvSpPr>
      <xdr:spPr>
        <a:xfrm>
          <a:off x="10528300" y="166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52946</xdr:rowOff>
    </xdr:from>
    <xdr:to>
      <xdr:col>14</xdr:col>
      <xdr:colOff>79375</xdr:colOff>
      <xdr:row>97</xdr:row>
      <xdr:rowOff>154546</xdr:rowOff>
    </xdr:to>
    <xdr:sp macro="" textlink="">
      <xdr:nvSpPr>
        <xdr:cNvPr id="462" name="円/楕円 461"/>
        <xdr:cNvSpPr/>
      </xdr:nvSpPr>
      <xdr:spPr>
        <a:xfrm>
          <a:off x="9588500" y="166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171073</xdr:rowOff>
    </xdr:from>
    <xdr:ext cx="534377" cy="259045"/>
    <xdr:sp macro="" textlink="">
      <xdr:nvSpPr>
        <xdr:cNvPr id="463" name="テキスト ボックス 462"/>
        <xdr:cNvSpPr txBox="1"/>
      </xdr:nvSpPr>
      <xdr:spPr>
        <a:xfrm>
          <a:off x="9372111" y="1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72467</xdr:rowOff>
    </xdr:from>
    <xdr:to>
      <xdr:col>12</xdr:col>
      <xdr:colOff>561975</xdr:colOff>
      <xdr:row>98</xdr:row>
      <xdr:rowOff>2617</xdr:rowOff>
    </xdr:to>
    <xdr:sp macro="" textlink="">
      <xdr:nvSpPr>
        <xdr:cNvPr id="464" name="円/楕円 463"/>
        <xdr:cNvSpPr/>
      </xdr:nvSpPr>
      <xdr:spPr>
        <a:xfrm>
          <a:off x="8699500" y="167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165194</xdr:rowOff>
    </xdr:from>
    <xdr:ext cx="534377" cy="259045"/>
    <xdr:sp macro="" textlink="">
      <xdr:nvSpPr>
        <xdr:cNvPr id="465" name="テキスト ボックス 464"/>
        <xdr:cNvSpPr txBox="1"/>
      </xdr:nvSpPr>
      <xdr:spPr>
        <a:xfrm>
          <a:off x="8483111" y="167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168166</xdr:rowOff>
    </xdr:from>
    <xdr:to>
      <xdr:col>23</xdr:col>
      <xdr:colOff>517525</xdr:colOff>
      <xdr:row>78</xdr:row>
      <xdr:rowOff>3476</xdr:rowOff>
    </xdr:to>
    <xdr:cxnSp macro="">
      <xdr:nvCxnSpPr>
        <xdr:cNvPr id="602" name="直線コネクタ 601"/>
        <xdr:cNvCxnSpPr/>
      </xdr:nvCxnSpPr>
      <xdr:spPr>
        <a:xfrm flipV="1">
          <a:off x="15481300" y="13369816"/>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3476</xdr:rowOff>
    </xdr:from>
    <xdr:to>
      <xdr:col>22</xdr:col>
      <xdr:colOff>365125</xdr:colOff>
      <xdr:row>78</xdr:row>
      <xdr:rowOff>7200</xdr:rowOff>
    </xdr:to>
    <xdr:cxnSp macro="">
      <xdr:nvCxnSpPr>
        <xdr:cNvPr id="605" name="直線コネクタ 604"/>
        <xdr:cNvCxnSpPr/>
      </xdr:nvCxnSpPr>
      <xdr:spPr>
        <a:xfrm flipV="1">
          <a:off x="14592300" y="13376576"/>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7200</xdr:rowOff>
    </xdr:from>
    <xdr:to>
      <xdr:col>21</xdr:col>
      <xdr:colOff>161925</xdr:colOff>
      <xdr:row>78</xdr:row>
      <xdr:rowOff>33063</xdr:rowOff>
    </xdr:to>
    <xdr:cxnSp macro="">
      <xdr:nvCxnSpPr>
        <xdr:cNvPr id="608" name="直線コネクタ 607"/>
        <xdr:cNvCxnSpPr/>
      </xdr:nvCxnSpPr>
      <xdr:spPr>
        <a:xfrm flipV="1">
          <a:off x="13703300" y="13380300"/>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25922</xdr:rowOff>
    </xdr:from>
    <xdr:to>
      <xdr:col>19</xdr:col>
      <xdr:colOff>644525</xdr:colOff>
      <xdr:row>78</xdr:row>
      <xdr:rowOff>33063</xdr:rowOff>
    </xdr:to>
    <xdr:cxnSp macro="">
      <xdr:nvCxnSpPr>
        <xdr:cNvPr id="611" name="直線コネクタ 610"/>
        <xdr:cNvCxnSpPr/>
      </xdr:nvCxnSpPr>
      <xdr:spPr>
        <a:xfrm>
          <a:off x="12814300" y="13399022"/>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117366</xdr:rowOff>
    </xdr:from>
    <xdr:to>
      <xdr:col>23</xdr:col>
      <xdr:colOff>568325</xdr:colOff>
      <xdr:row>78</xdr:row>
      <xdr:rowOff>47516</xdr:rowOff>
    </xdr:to>
    <xdr:sp macro="" textlink="">
      <xdr:nvSpPr>
        <xdr:cNvPr id="621" name="円/楕円 620"/>
        <xdr:cNvSpPr/>
      </xdr:nvSpPr>
      <xdr:spPr>
        <a:xfrm>
          <a:off x="16268700" y="133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32293</xdr:rowOff>
    </xdr:from>
    <xdr:ext cx="534377" cy="259045"/>
    <xdr:sp macro="" textlink="">
      <xdr:nvSpPr>
        <xdr:cNvPr id="622" name="公債費該当値テキスト"/>
        <xdr:cNvSpPr txBox="1"/>
      </xdr:nvSpPr>
      <xdr:spPr>
        <a:xfrm>
          <a:off x="16370300" y="132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124126</xdr:rowOff>
    </xdr:from>
    <xdr:to>
      <xdr:col>22</xdr:col>
      <xdr:colOff>415925</xdr:colOff>
      <xdr:row>78</xdr:row>
      <xdr:rowOff>54276</xdr:rowOff>
    </xdr:to>
    <xdr:sp macro="" textlink="">
      <xdr:nvSpPr>
        <xdr:cNvPr id="623" name="円/楕円 622"/>
        <xdr:cNvSpPr/>
      </xdr:nvSpPr>
      <xdr:spPr>
        <a:xfrm>
          <a:off x="15430500" y="133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45403</xdr:rowOff>
    </xdr:from>
    <xdr:ext cx="534377" cy="259045"/>
    <xdr:sp macro="" textlink="">
      <xdr:nvSpPr>
        <xdr:cNvPr id="624" name="テキスト ボックス 623"/>
        <xdr:cNvSpPr txBox="1"/>
      </xdr:nvSpPr>
      <xdr:spPr>
        <a:xfrm>
          <a:off x="15214111" y="134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127850</xdr:rowOff>
    </xdr:from>
    <xdr:to>
      <xdr:col>21</xdr:col>
      <xdr:colOff>212725</xdr:colOff>
      <xdr:row>78</xdr:row>
      <xdr:rowOff>58000</xdr:rowOff>
    </xdr:to>
    <xdr:sp macro="" textlink="">
      <xdr:nvSpPr>
        <xdr:cNvPr id="625" name="円/楕円 624"/>
        <xdr:cNvSpPr/>
      </xdr:nvSpPr>
      <xdr:spPr>
        <a:xfrm>
          <a:off x="14541500" y="133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49127</xdr:rowOff>
    </xdr:from>
    <xdr:ext cx="534377" cy="259045"/>
    <xdr:sp macro="" textlink="">
      <xdr:nvSpPr>
        <xdr:cNvPr id="626" name="テキスト ボックス 625"/>
        <xdr:cNvSpPr txBox="1"/>
      </xdr:nvSpPr>
      <xdr:spPr>
        <a:xfrm>
          <a:off x="14325111" y="134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153713</xdr:rowOff>
    </xdr:from>
    <xdr:to>
      <xdr:col>20</xdr:col>
      <xdr:colOff>9525</xdr:colOff>
      <xdr:row>78</xdr:row>
      <xdr:rowOff>83863</xdr:rowOff>
    </xdr:to>
    <xdr:sp macro="" textlink="">
      <xdr:nvSpPr>
        <xdr:cNvPr id="627" name="円/楕円 626"/>
        <xdr:cNvSpPr/>
      </xdr:nvSpPr>
      <xdr:spPr>
        <a:xfrm>
          <a:off x="13652500" y="13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74990</xdr:rowOff>
    </xdr:from>
    <xdr:ext cx="534377" cy="259045"/>
    <xdr:sp macro="" textlink="">
      <xdr:nvSpPr>
        <xdr:cNvPr id="628" name="テキスト ボックス 627"/>
        <xdr:cNvSpPr txBox="1"/>
      </xdr:nvSpPr>
      <xdr:spPr>
        <a:xfrm>
          <a:off x="13436111" y="134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146572</xdr:rowOff>
    </xdr:from>
    <xdr:to>
      <xdr:col>18</xdr:col>
      <xdr:colOff>492125</xdr:colOff>
      <xdr:row>78</xdr:row>
      <xdr:rowOff>76722</xdr:rowOff>
    </xdr:to>
    <xdr:sp macro="" textlink="">
      <xdr:nvSpPr>
        <xdr:cNvPr id="629" name="円/楕円 628"/>
        <xdr:cNvSpPr/>
      </xdr:nvSpPr>
      <xdr:spPr>
        <a:xfrm>
          <a:off x="12763500" y="13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67849</xdr:rowOff>
    </xdr:from>
    <xdr:ext cx="534377" cy="259045"/>
    <xdr:sp macro="" textlink="">
      <xdr:nvSpPr>
        <xdr:cNvPr id="630" name="テキスト ボックス 629"/>
        <xdr:cNvSpPr txBox="1"/>
      </xdr:nvSpPr>
      <xdr:spPr>
        <a:xfrm>
          <a:off x="12547111" y="134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129375</xdr:rowOff>
    </xdr:from>
    <xdr:to>
      <xdr:col>23</xdr:col>
      <xdr:colOff>517525</xdr:colOff>
      <xdr:row>97</xdr:row>
      <xdr:rowOff>157201</xdr:rowOff>
    </xdr:to>
    <xdr:cxnSp macro="">
      <xdr:nvCxnSpPr>
        <xdr:cNvPr id="659" name="直線コネクタ 658"/>
        <xdr:cNvCxnSpPr/>
      </xdr:nvCxnSpPr>
      <xdr:spPr>
        <a:xfrm>
          <a:off x="15481300" y="16760025"/>
          <a:ext cx="8382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125349</xdr:rowOff>
    </xdr:from>
    <xdr:to>
      <xdr:col>22</xdr:col>
      <xdr:colOff>365125</xdr:colOff>
      <xdr:row>97</xdr:row>
      <xdr:rowOff>129375</xdr:rowOff>
    </xdr:to>
    <xdr:cxnSp macro="">
      <xdr:nvCxnSpPr>
        <xdr:cNvPr id="662" name="直線コネクタ 661"/>
        <xdr:cNvCxnSpPr/>
      </xdr:nvCxnSpPr>
      <xdr:spPr>
        <a:xfrm>
          <a:off x="14592300" y="16755999"/>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99631</xdr:rowOff>
    </xdr:from>
    <xdr:to>
      <xdr:col>21</xdr:col>
      <xdr:colOff>161925</xdr:colOff>
      <xdr:row>97</xdr:row>
      <xdr:rowOff>125349</xdr:rowOff>
    </xdr:to>
    <xdr:cxnSp macro="">
      <xdr:nvCxnSpPr>
        <xdr:cNvPr id="665" name="直線コネクタ 664"/>
        <xdr:cNvCxnSpPr/>
      </xdr:nvCxnSpPr>
      <xdr:spPr>
        <a:xfrm>
          <a:off x="13703300" y="1673028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99631</xdr:rowOff>
    </xdr:from>
    <xdr:to>
      <xdr:col>19</xdr:col>
      <xdr:colOff>644525</xdr:colOff>
      <xdr:row>97</xdr:row>
      <xdr:rowOff>114491</xdr:rowOff>
    </xdr:to>
    <xdr:cxnSp macro="">
      <xdr:nvCxnSpPr>
        <xdr:cNvPr id="668" name="直線コネクタ 667"/>
        <xdr:cNvCxnSpPr/>
      </xdr:nvCxnSpPr>
      <xdr:spPr>
        <a:xfrm flipV="1">
          <a:off x="12814300" y="1673028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106401</xdr:rowOff>
    </xdr:from>
    <xdr:to>
      <xdr:col>23</xdr:col>
      <xdr:colOff>568325</xdr:colOff>
      <xdr:row>98</xdr:row>
      <xdr:rowOff>36551</xdr:rowOff>
    </xdr:to>
    <xdr:sp macro="" textlink="">
      <xdr:nvSpPr>
        <xdr:cNvPr id="678" name="円/楕円 677"/>
        <xdr:cNvSpPr/>
      </xdr:nvSpPr>
      <xdr:spPr>
        <a:xfrm>
          <a:off x="16268700" y="167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129278</xdr:rowOff>
    </xdr:from>
    <xdr:ext cx="534377" cy="259045"/>
    <xdr:sp macro="" textlink="">
      <xdr:nvSpPr>
        <xdr:cNvPr id="679" name="積立金該当値テキスト"/>
        <xdr:cNvSpPr txBox="1"/>
      </xdr:nvSpPr>
      <xdr:spPr>
        <a:xfrm>
          <a:off x="16370300" y="16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78575</xdr:rowOff>
    </xdr:from>
    <xdr:to>
      <xdr:col>22</xdr:col>
      <xdr:colOff>415925</xdr:colOff>
      <xdr:row>98</xdr:row>
      <xdr:rowOff>8725</xdr:rowOff>
    </xdr:to>
    <xdr:sp macro="" textlink="">
      <xdr:nvSpPr>
        <xdr:cNvPr id="680" name="円/楕円 679"/>
        <xdr:cNvSpPr/>
      </xdr:nvSpPr>
      <xdr:spPr>
        <a:xfrm>
          <a:off x="15430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25252</xdr:rowOff>
    </xdr:from>
    <xdr:ext cx="534377" cy="259045"/>
    <xdr:sp macro="" textlink="">
      <xdr:nvSpPr>
        <xdr:cNvPr id="681" name="テキスト ボックス 680"/>
        <xdr:cNvSpPr txBox="1"/>
      </xdr:nvSpPr>
      <xdr:spPr>
        <a:xfrm>
          <a:off x="15214111" y="164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74549</xdr:rowOff>
    </xdr:from>
    <xdr:to>
      <xdr:col>21</xdr:col>
      <xdr:colOff>212725</xdr:colOff>
      <xdr:row>98</xdr:row>
      <xdr:rowOff>4699</xdr:rowOff>
    </xdr:to>
    <xdr:sp macro="" textlink="">
      <xdr:nvSpPr>
        <xdr:cNvPr id="682" name="円/楕円 681"/>
        <xdr:cNvSpPr/>
      </xdr:nvSpPr>
      <xdr:spPr>
        <a:xfrm>
          <a:off x="14541500" y="16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21226</xdr:rowOff>
    </xdr:from>
    <xdr:ext cx="534377" cy="259045"/>
    <xdr:sp macro="" textlink="">
      <xdr:nvSpPr>
        <xdr:cNvPr id="683" name="テキスト ボックス 682"/>
        <xdr:cNvSpPr txBox="1"/>
      </xdr:nvSpPr>
      <xdr:spPr>
        <a:xfrm>
          <a:off x="14325111" y="164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48831</xdr:rowOff>
    </xdr:from>
    <xdr:to>
      <xdr:col>20</xdr:col>
      <xdr:colOff>9525</xdr:colOff>
      <xdr:row>97</xdr:row>
      <xdr:rowOff>150431</xdr:rowOff>
    </xdr:to>
    <xdr:sp macro="" textlink="">
      <xdr:nvSpPr>
        <xdr:cNvPr id="684" name="円/楕円 683"/>
        <xdr:cNvSpPr/>
      </xdr:nvSpPr>
      <xdr:spPr>
        <a:xfrm>
          <a:off x="13652500" y="166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166958</xdr:rowOff>
    </xdr:from>
    <xdr:ext cx="534377" cy="259045"/>
    <xdr:sp macro="" textlink="">
      <xdr:nvSpPr>
        <xdr:cNvPr id="685" name="テキスト ボックス 684"/>
        <xdr:cNvSpPr txBox="1"/>
      </xdr:nvSpPr>
      <xdr:spPr>
        <a:xfrm>
          <a:off x="13436111" y="164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63691</xdr:rowOff>
    </xdr:from>
    <xdr:to>
      <xdr:col>18</xdr:col>
      <xdr:colOff>492125</xdr:colOff>
      <xdr:row>97</xdr:row>
      <xdr:rowOff>165291</xdr:rowOff>
    </xdr:to>
    <xdr:sp macro="" textlink="">
      <xdr:nvSpPr>
        <xdr:cNvPr id="686" name="円/楕円 685"/>
        <xdr:cNvSpPr/>
      </xdr:nvSpPr>
      <xdr:spPr>
        <a:xfrm>
          <a:off x="12763500" y="16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156418</xdr:rowOff>
    </xdr:from>
    <xdr:ext cx="534377" cy="259045"/>
    <xdr:sp macro="" textlink="">
      <xdr:nvSpPr>
        <xdr:cNvPr id="687" name="テキスト ボックス 686"/>
        <xdr:cNvSpPr txBox="1"/>
      </xdr:nvSpPr>
      <xdr:spPr>
        <a:xfrm>
          <a:off x="12547111" y="167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28738</xdr:rowOff>
    </xdr:from>
    <xdr:to>
      <xdr:col>32</xdr:col>
      <xdr:colOff>187325</xdr:colOff>
      <xdr:row>76</xdr:row>
      <xdr:rowOff>92083</xdr:rowOff>
    </xdr:to>
    <xdr:cxnSp macro="">
      <xdr:nvCxnSpPr>
        <xdr:cNvPr id="829" name="直線コネクタ 828"/>
        <xdr:cNvCxnSpPr/>
      </xdr:nvCxnSpPr>
      <xdr:spPr>
        <a:xfrm flipV="1">
          <a:off x="21323300" y="13058938"/>
          <a:ext cx="8382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92083</xdr:rowOff>
    </xdr:from>
    <xdr:to>
      <xdr:col>31</xdr:col>
      <xdr:colOff>34925</xdr:colOff>
      <xdr:row>77</xdr:row>
      <xdr:rowOff>35527</xdr:rowOff>
    </xdr:to>
    <xdr:cxnSp macro="">
      <xdr:nvCxnSpPr>
        <xdr:cNvPr id="832" name="直線コネクタ 831"/>
        <xdr:cNvCxnSpPr/>
      </xdr:nvCxnSpPr>
      <xdr:spPr>
        <a:xfrm flipV="1">
          <a:off x="20434300" y="13122283"/>
          <a:ext cx="889000" cy="1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35527</xdr:rowOff>
    </xdr:from>
    <xdr:to>
      <xdr:col>29</xdr:col>
      <xdr:colOff>517525</xdr:colOff>
      <xdr:row>77</xdr:row>
      <xdr:rowOff>122349</xdr:rowOff>
    </xdr:to>
    <xdr:cxnSp macro="">
      <xdr:nvCxnSpPr>
        <xdr:cNvPr id="835" name="直線コネクタ 834"/>
        <xdr:cNvCxnSpPr/>
      </xdr:nvCxnSpPr>
      <xdr:spPr>
        <a:xfrm flipV="1">
          <a:off x="19545300" y="13237177"/>
          <a:ext cx="8890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88630</xdr:rowOff>
    </xdr:from>
    <xdr:to>
      <xdr:col>28</xdr:col>
      <xdr:colOff>314325</xdr:colOff>
      <xdr:row>77</xdr:row>
      <xdr:rowOff>122349</xdr:rowOff>
    </xdr:to>
    <xdr:cxnSp macro="">
      <xdr:nvCxnSpPr>
        <xdr:cNvPr id="838" name="直線コネクタ 837"/>
        <xdr:cNvCxnSpPr/>
      </xdr:nvCxnSpPr>
      <xdr:spPr>
        <a:xfrm>
          <a:off x="18656300" y="1329028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149388</xdr:rowOff>
    </xdr:from>
    <xdr:to>
      <xdr:col>32</xdr:col>
      <xdr:colOff>238125</xdr:colOff>
      <xdr:row>76</xdr:row>
      <xdr:rowOff>79538</xdr:rowOff>
    </xdr:to>
    <xdr:sp macro="" textlink="">
      <xdr:nvSpPr>
        <xdr:cNvPr id="848" name="円/楕円 847"/>
        <xdr:cNvSpPr/>
      </xdr:nvSpPr>
      <xdr:spPr>
        <a:xfrm>
          <a:off x="221107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127815</xdr:rowOff>
    </xdr:from>
    <xdr:ext cx="534377" cy="259045"/>
    <xdr:sp macro="" textlink="">
      <xdr:nvSpPr>
        <xdr:cNvPr id="849" name="繰出金該当値テキスト"/>
        <xdr:cNvSpPr txBox="1"/>
      </xdr:nvSpPr>
      <xdr:spPr>
        <a:xfrm>
          <a:off x="22212300" y="129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41283</xdr:rowOff>
    </xdr:from>
    <xdr:to>
      <xdr:col>31</xdr:col>
      <xdr:colOff>85725</xdr:colOff>
      <xdr:row>76</xdr:row>
      <xdr:rowOff>142883</xdr:rowOff>
    </xdr:to>
    <xdr:sp macro="" textlink="">
      <xdr:nvSpPr>
        <xdr:cNvPr id="850" name="円/楕円 849"/>
        <xdr:cNvSpPr/>
      </xdr:nvSpPr>
      <xdr:spPr>
        <a:xfrm>
          <a:off x="21272500" y="130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134010</xdr:rowOff>
    </xdr:from>
    <xdr:ext cx="534377" cy="259045"/>
    <xdr:sp macro="" textlink="">
      <xdr:nvSpPr>
        <xdr:cNvPr id="851" name="テキスト ボックス 850"/>
        <xdr:cNvSpPr txBox="1"/>
      </xdr:nvSpPr>
      <xdr:spPr>
        <a:xfrm>
          <a:off x="21056111" y="13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156177</xdr:rowOff>
    </xdr:from>
    <xdr:to>
      <xdr:col>29</xdr:col>
      <xdr:colOff>568325</xdr:colOff>
      <xdr:row>77</xdr:row>
      <xdr:rowOff>86327</xdr:rowOff>
    </xdr:to>
    <xdr:sp macro="" textlink="">
      <xdr:nvSpPr>
        <xdr:cNvPr id="852" name="円/楕円 851"/>
        <xdr:cNvSpPr/>
      </xdr:nvSpPr>
      <xdr:spPr>
        <a:xfrm>
          <a:off x="20383500" y="131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77454</xdr:rowOff>
    </xdr:from>
    <xdr:ext cx="534377" cy="259045"/>
    <xdr:sp macro="" textlink="">
      <xdr:nvSpPr>
        <xdr:cNvPr id="853" name="テキスト ボックス 852"/>
        <xdr:cNvSpPr txBox="1"/>
      </xdr:nvSpPr>
      <xdr:spPr>
        <a:xfrm>
          <a:off x="20167111" y="132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71549</xdr:rowOff>
    </xdr:from>
    <xdr:to>
      <xdr:col>28</xdr:col>
      <xdr:colOff>365125</xdr:colOff>
      <xdr:row>78</xdr:row>
      <xdr:rowOff>1699</xdr:rowOff>
    </xdr:to>
    <xdr:sp macro="" textlink="">
      <xdr:nvSpPr>
        <xdr:cNvPr id="854" name="円/楕円 853"/>
        <xdr:cNvSpPr/>
      </xdr:nvSpPr>
      <xdr:spPr>
        <a:xfrm>
          <a:off x="19494500" y="132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164276</xdr:rowOff>
    </xdr:from>
    <xdr:ext cx="534377" cy="259045"/>
    <xdr:sp macro="" textlink="">
      <xdr:nvSpPr>
        <xdr:cNvPr id="855" name="テキスト ボックス 854"/>
        <xdr:cNvSpPr txBox="1"/>
      </xdr:nvSpPr>
      <xdr:spPr>
        <a:xfrm>
          <a:off x="19278111" y="133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37830</xdr:rowOff>
    </xdr:from>
    <xdr:to>
      <xdr:col>27</xdr:col>
      <xdr:colOff>161925</xdr:colOff>
      <xdr:row>77</xdr:row>
      <xdr:rowOff>139430</xdr:rowOff>
    </xdr:to>
    <xdr:sp macro="" textlink="">
      <xdr:nvSpPr>
        <xdr:cNvPr id="856" name="円/楕円 855"/>
        <xdr:cNvSpPr/>
      </xdr:nvSpPr>
      <xdr:spPr>
        <a:xfrm>
          <a:off x="18605500" y="132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130557</xdr:rowOff>
    </xdr:from>
    <xdr:ext cx="534377" cy="259045"/>
    <xdr:sp macro="" textlink="">
      <xdr:nvSpPr>
        <xdr:cNvPr id="857" name="テキスト ボックス 856"/>
        <xdr:cNvSpPr txBox="1"/>
      </xdr:nvSpPr>
      <xdr:spPr>
        <a:xfrm>
          <a:off x="18389111" y="133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歳出総額は、住民一人当たり</a:t>
          </a:r>
          <a:r>
            <a:rPr kumimoji="1" lang="en-US" altLang="ja-JP" sz="1300">
              <a:latin typeface="ＭＳ Ｐゴシック"/>
            </a:rPr>
            <a:t>316,156</a:t>
          </a:r>
          <a:r>
            <a:rPr kumimoji="1" lang="ja-JP" altLang="en-US" sz="1300">
              <a:latin typeface="ＭＳ Ｐゴシック"/>
            </a:rPr>
            <a:t>円となっている。</a:t>
          </a:r>
        </a:p>
        <a:p>
          <a:r>
            <a:rPr kumimoji="1" lang="ja-JP" altLang="en-US" sz="1300">
              <a:latin typeface="ＭＳ Ｐゴシック"/>
            </a:rPr>
            <a:t>扶助費は、住民一人当たり</a:t>
          </a:r>
          <a:r>
            <a:rPr kumimoji="1" lang="en-US" altLang="ja-JP" sz="1300">
              <a:latin typeface="ＭＳ Ｐゴシック"/>
            </a:rPr>
            <a:t>69,505</a:t>
          </a:r>
          <a:r>
            <a:rPr kumimoji="1" lang="ja-JP" altLang="en-US" sz="1300">
              <a:latin typeface="ＭＳ Ｐゴシック"/>
            </a:rPr>
            <a:t>円となっており、類似団体平均と比べて高い水準にある。児童福祉費（児童手当や施設型給付費）が高いことが主な要因である。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徳島県北島町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23,103
22,962
8.74
7,704,219
7,304,157
285,152
4,660,149
5,871,325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146177</xdr:rowOff>
    </xdr:from>
    <xdr:to>
      <xdr:col>6</xdr:col>
      <xdr:colOff>511175</xdr:colOff>
      <xdr:row>36</xdr:row>
      <xdr:rowOff>12827</xdr:rowOff>
    </xdr:to>
    <xdr:cxnSp macro="">
      <xdr:nvCxnSpPr>
        <xdr:cNvPr id="61" name="直線コネクタ 60"/>
        <xdr:cNvCxnSpPr/>
      </xdr:nvCxnSpPr>
      <xdr:spPr>
        <a:xfrm>
          <a:off x="3797300" y="5975477"/>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105410</xdr:rowOff>
    </xdr:from>
    <xdr:to>
      <xdr:col>5</xdr:col>
      <xdr:colOff>358775</xdr:colOff>
      <xdr:row>34</xdr:row>
      <xdr:rowOff>146177</xdr:rowOff>
    </xdr:to>
    <xdr:cxnSp macro="">
      <xdr:nvCxnSpPr>
        <xdr:cNvPr id="64" name="直線コネクタ 63"/>
        <xdr:cNvCxnSpPr/>
      </xdr:nvCxnSpPr>
      <xdr:spPr>
        <a:xfrm>
          <a:off x="2908300" y="5934710"/>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105410</xdr:rowOff>
    </xdr:from>
    <xdr:to>
      <xdr:col>4</xdr:col>
      <xdr:colOff>155575</xdr:colOff>
      <xdr:row>34</xdr:row>
      <xdr:rowOff>148082</xdr:rowOff>
    </xdr:to>
    <xdr:cxnSp macro="">
      <xdr:nvCxnSpPr>
        <xdr:cNvPr id="67" name="直線コネクタ 66"/>
        <xdr:cNvCxnSpPr/>
      </xdr:nvCxnSpPr>
      <xdr:spPr>
        <a:xfrm flipV="1">
          <a:off x="2019300" y="5934710"/>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69977</xdr:rowOff>
    </xdr:from>
    <xdr:to>
      <xdr:col>2</xdr:col>
      <xdr:colOff>638175</xdr:colOff>
      <xdr:row>34</xdr:row>
      <xdr:rowOff>148082</xdr:rowOff>
    </xdr:to>
    <xdr:cxnSp macro="">
      <xdr:nvCxnSpPr>
        <xdr:cNvPr id="70" name="直線コネクタ 69"/>
        <xdr:cNvCxnSpPr/>
      </xdr:nvCxnSpPr>
      <xdr:spPr>
        <a:xfrm>
          <a:off x="1130300" y="589927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133477</xdr:rowOff>
    </xdr:from>
    <xdr:to>
      <xdr:col>6</xdr:col>
      <xdr:colOff>561975</xdr:colOff>
      <xdr:row>36</xdr:row>
      <xdr:rowOff>63627</xdr:rowOff>
    </xdr:to>
    <xdr:sp macro="" textlink="">
      <xdr:nvSpPr>
        <xdr:cNvPr id="80" name="円/楕円 79"/>
        <xdr:cNvSpPr/>
      </xdr:nvSpPr>
      <xdr:spPr>
        <a:xfrm>
          <a:off x="4584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111904</xdr:rowOff>
    </xdr:from>
    <xdr:ext cx="469744" cy="259045"/>
    <xdr:sp macro="" textlink="">
      <xdr:nvSpPr>
        <xdr:cNvPr id="81" name="議会費該当値テキスト"/>
        <xdr:cNvSpPr txBox="1"/>
      </xdr:nvSpPr>
      <xdr:spPr>
        <a:xfrm>
          <a:off x="468630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95377</xdr:rowOff>
    </xdr:from>
    <xdr:to>
      <xdr:col>5</xdr:col>
      <xdr:colOff>409575</xdr:colOff>
      <xdr:row>35</xdr:row>
      <xdr:rowOff>25527</xdr:rowOff>
    </xdr:to>
    <xdr:sp macro="" textlink="">
      <xdr:nvSpPr>
        <xdr:cNvPr id="82" name="円/楕円 81"/>
        <xdr:cNvSpPr/>
      </xdr:nvSpPr>
      <xdr:spPr>
        <a:xfrm>
          <a:off x="3746500" y="59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16654</xdr:rowOff>
    </xdr:from>
    <xdr:ext cx="469744" cy="259045"/>
    <xdr:sp macro="" textlink="">
      <xdr:nvSpPr>
        <xdr:cNvPr id="83" name="テキスト ボックス 82"/>
        <xdr:cNvSpPr txBox="1"/>
      </xdr:nvSpPr>
      <xdr:spPr>
        <a:xfrm>
          <a:off x="3562427" y="60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54610</xdr:rowOff>
    </xdr:from>
    <xdr:to>
      <xdr:col>4</xdr:col>
      <xdr:colOff>206375</xdr:colOff>
      <xdr:row>34</xdr:row>
      <xdr:rowOff>156210</xdr:rowOff>
    </xdr:to>
    <xdr:sp macro="" textlink="">
      <xdr:nvSpPr>
        <xdr:cNvPr id="84" name="円/楕円 83"/>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147337</xdr:rowOff>
    </xdr:from>
    <xdr:ext cx="469744" cy="259045"/>
    <xdr:sp macro="" textlink="">
      <xdr:nvSpPr>
        <xdr:cNvPr id="85" name="テキスト ボックス 84"/>
        <xdr:cNvSpPr txBox="1"/>
      </xdr:nvSpPr>
      <xdr:spPr>
        <a:xfrm>
          <a:off x="26734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97282</xdr:rowOff>
    </xdr:from>
    <xdr:to>
      <xdr:col>3</xdr:col>
      <xdr:colOff>3175</xdr:colOff>
      <xdr:row>35</xdr:row>
      <xdr:rowOff>27432</xdr:rowOff>
    </xdr:to>
    <xdr:sp macro="" textlink="">
      <xdr:nvSpPr>
        <xdr:cNvPr id="86" name="円/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18559</xdr:rowOff>
    </xdr:from>
    <xdr:ext cx="469744" cy="259045"/>
    <xdr:sp macro="" textlink="">
      <xdr:nvSpPr>
        <xdr:cNvPr id="87" name="テキスト ボックス 86"/>
        <xdr:cNvSpPr txBox="1"/>
      </xdr:nvSpPr>
      <xdr:spPr>
        <a:xfrm>
          <a:off x="1784427" y="60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19177</xdr:rowOff>
    </xdr:from>
    <xdr:to>
      <xdr:col>1</xdr:col>
      <xdr:colOff>485775</xdr:colOff>
      <xdr:row>34</xdr:row>
      <xdr:rowOff>120777</xdr:rowOff>
    </xdr:to>
    <xdr:sp macro="" textlink="">
      <xdr:nvSpPr>
        <xdr:cNvPr id="88" name="円/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137304</xdr:rowOff>
    </xdr:from>
    <xdr:ext cx="469744" cy="259045"/>
    <xdr:sp macro="" textlink="">
      <xdr:nvSpPr>
        <xdr:cNvPr id="89" name="テキスト ボックス 88"/>
        <xdr:cNvSpPr txBox="1"/>
      </xdr:nvSpPr>
      <xdr:spPr>
        <a:xfrm>
          <a:off x="895427"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24791</xdr:rowOff>
    </xdr:from>
    <xdr:to>
      <xdr:col>6</xdr:col>
      <xdr:colOff>511175</xdr:colOff>
      <xdr:row>57</xdr:row>
      <xdr:rowOff>43802</xdr:rowOff>
    </xdr:to>
    <xdr:cxnSp macro="">
      <xdr:nvCxnSpPr>
        <xdr:cNvPr id="118" name="直線コネクタ 117"/>
        <xdr:cNvCxnSpPr/>
      </xdr:nvCxnSpPr>
      <xdr:spPr>
        <a:xfrm>
          <a:off x="3797300" y="9797441"/>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12827</xdr:rowOff>
    </xdr:from>
    <xdr:to>
      <xdr:col>5</xdr:col>
      <xdr:colOff>358775</xdr:colOff>
      <xdr:row>57</xdr:row>
      <xdr:rowOff>24791</xdr:rowOff>
    </xdr:to>
    <xdr:cxnSp macro="">
      <xdr:nvCxnSpPr>
        <xdr:cNvPr id="121" name="直線コネクタ 120"/>
        <xdr:cNvCxnSpPr/>
      </xdr:nvCxnSpPr>
      <xdr:spPr>
        <a:xfrm>
          <a:off x="2908300" y="9785477"/>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12827</xdr:rowOff>
    </xdr:from>
    <xdr:to>
      <xdr:col>4</xdr:col>
      <xdr:colOff>155575</xdr:colOff>
      <xdr:row>57</xdr:row>
      <xdr:rowOff>17460</xdr:rowOff>
    </xdr:to>
    <xdr:cxnSp macro="">
      <xdr:nvCxnSpPr>
        <xdr:cNvPr id="124" name="直線コネクタ 123"/>
        <xdr:cNvCxnSpPr/>
      </xdr:nvCxnSpPr>
      <xdr:spPr>
        <a:xfrm flipV="1">
          <a:off x="2019300" y="9785477"/>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17460</xdr:rowOff>
    </xdr:from>
    <xdr:to>
      <xdr:col>2</xdr:col>
      <xdr:colOff>638175</xdr:colOff>
      <xdr:row>57</xdr:row>
      <xdr:rowOff>28120</xdr:rowOff>
    </xdr:to>
    <xdr:cxnSp macro="">
      <xdr:nvCxnSpPr>
        <xdr:cNvPr id="127" name="直線コネクタ 126"/>
        <xdr:cNvCxnSpPr/>
      </xdr:nvCxnSpPr>
      <xdr:spPr>
        <a:xfrm flipV="1">
          <a:off x="1130300" y="9790110"/>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164452</xdr:rowOff>
    </xdr:from>
    <xdr:to>
      <xdr:col>6</xdr:col>
      <xdr:colOff>561975</xdr:colOff>
      <xdr:row>57</xdr:row>
      <xdr:rowOff>94602</xdr:rowOff>
    </xdr:to>
    <xdr:sp macro="" textlink="">
      <xdr:nvSpPr>
        <xdr:cNvPr id="137" name="円/楕円 136"/>
        <xdr:cNvSpPr/>
      </xdr:nvSpPr>
      <xdr:spPr>
        <a:xfrm>
          <a:off x="4584700" y="97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142879</xdr:rowOff>
    </xdr:from>
    <xdr:ext cx="534377" cy="259045"/>
    <xdr:sp macro="" textlink="">
      <xdr:nvSpPr>
        <xdr:cNvPr id="138" name="総務費該当値テキスト"/>
        <xdr:cNvSpPr txBox="1"/>
      </xdr:nvSpPr>
      <xdr:spPr>
        <a:xfrm>
          <a:off x="4686300"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145441</xdr:rowOff>
    </xdr:from>
    <xdr:to>
      <xdr:col>5</xdr:col>
      <xdr:colOff>409575</xdr:colOff>
      <xdr:row>57</xdr:row>
      <xdr:rowOff>75591</xdr:rowOff>
    </xdr:to>
    <xdr:sp macro="" textlink="">
      <xdr:nvSpPr>
        <xdr:cNvPr id="139" name="円/楕円 138"/>
        <xdr:cNvSpPr/>
      </xdr:nvSpPr>
      <xdr:spPr>
        <a:xfrm>
          <a:off x="3746500" y="97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66718</xdr:rowOff>
    </xdr:from>
    <xdr:ext cx="534377" cy="259045"/>
    <xdr:sp macro="" textlink="">
      <xdr:nvSpPr>
        <xdr:cNvPr id="140" name="テキスト ボックス 139"/>
        <xdr:cNvSpPr txBox="1"/>
      </xdr:nvSpPr>
      <xdr:spPr>
        <a:xfrm>
          <a:off x="3530111" y="98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133477</xdr:rowOff>
    </xdr:from>
    <xdr:to>
      <xdr:col>4</xdr:col>
      <xdr:colOff>206375</xdr:colOff>
      <xdr:row>57</xdr:row>
      <xdr:rowOff>63627</xdr:rowOff>
    </xdr:to>
    <xdr:sp macro="" textlink="">
      <xdr:nvSpPr>
        <xdr:cNvPr id="141" name="円/楕円 140"/>
        <xdr:cNvSpPr/>
      </xdr:nvSpPr>
      <xdr:spPr>
        <a:xfrm>
          <a:off x="2857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54754</xdr:rowOff>
    </xdr:from>
    <xdr:ext cx="534377" cy="259045"/>
    <xdr:sp macro="" textlink="">
      <xdr:nvSpPr>
        <xdr:cNvPr id="142" name="テキスト ボックス 141"/>
        <xdr:cNvSpPr txBox="1"/>
      </xdr:nvSpPr>
      <xdr:spPr>
        <a:xfrm>
          <a:off x="2641111" y="98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138110</xdr:rowOff>
    </xdr:from>
    <xdr:to>
      <xdr:col>3</xdr:col>
      <xdr:colOff>3175</xdr:colOff>
      <xdr:row>57</xdr:row>
      <xdr:rowOff>68260</xdr:rowOff>
    </xdr:to>
    <xdr:sp macro="" textlink="">
      <xdr:nvSpPr>
        <xdr:cNvPr id="143" name="円/楕円 142"/>
        <xdr:cNvSpPr/>
      </xdr:nvSpPr>
      <xdr:spPr>
        <a:xfrm>
          <a:off x="1968500" y="9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59387</xdr:rowOff>
    </xdr:from>
    <xdr:ext cx="534377" cy="259045"/>
    <xdr:sp macro="" textlink="">
      <xdr:nvSpPr>
        <xdr:cNvPr id="144" name="テキスト ボックス 143"/>
        <xdr:cNvSpPr txBox="1"/>
      </xdr:nvSpPr>
      <xdr:spPr>
        <a:xfrm>
          <a:off x="1752111" y="98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148770</xdr:rowOff>
    </xdr:from>
    <xdr:to>
      <xdr:col>1</xdr:col>
      <xdr:colOff>485775</xdr:colOff>
      <xdr:row>57</xdr:row>
      <xdr:rowOff>78920</xdr:rowOff>
    </xdr:to>
    <xdr:sp macro="" textlink="">
      <xdr:nvSpPr>
        <xdr:cNvPr id="145" name="円/楕円 144"/>
        <xdr:cNvSpPr/>
      </xdr:nvSpPr>
      <xdr:spPr>
        <a:xfrm>
          <a:off x="10795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70047</xdr:rowOff>
    </xdr:from>
    <xdr:ext cx="534377" cy="259045"/>
    <xdr:sp macro="" textlink="">
      <xdr:nvSpPr>
        <xdr:cNvPr id="146" name="テキスト ボックス 145"/>
        <xdr:cNvSpPr txBox="1"/>
      </xdr:nvSpPr>
      <xdr:spPr>
        <a:xfrm>
          <a:off x="863111" y="98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22537</xdr:rowOff>
    </xdr:from>
    <xdr:to>
      <xdr:col>6</xdr:col>
      <xdr:colOff>511175</xdr:colOff>
      <xdr:row>78</xdr:row>
      <xdr:rowOff>80352</xdr:rowOff>
    </xdr:to>
    <xdr:cxnSp macro="">
      <xdr:nvCxnSpPr>
        <xdr:cNvPr id="178" name="直線コネクタ 177"/>
        <xdr:cNvCxnSpPr/>
      </xdr:nvCxnSpPr>
      <xdr:spPr>
        <a:xfrm flipV="1">
          <a:off x="3797300" y="13395637"/>
          <a:ext cx="838200" cy="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80352</xdr:rowOff>
    </xdr:from>
    <xdr:to>
      <xdr:col>5</xdr:col>
      <xdr:colOff>358775</xdr:colOff>
      <xdr:row>78</xdr:row>
      <xdr:rowOff>122206</xdr:rowOff>
    </xdr:to>
    <xdr:cxnSp macro="">
      <xdr:nvCxnSpPr>
        <xdr:cNvPr id="181" name="直線コネクタ 180"/>
        <xdr:cNvCxnSpPr/>
      </xdr:nvCxnSpPr>
      <xdr:spPr>
        <a:xfrm flipV="1">
          <a:off x="2908300" y="13453452"/>
          <a:ext cx="889000" cy="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122206</xdr:rowOff>
    </xdr:from>
    <xdr:to>
      <xdr:col>4</xdr:col>
      <xdr:colOff>155575</xdr:colOff>
      <xdr:row>79</xdr:row>
      <xdr:rowOff>7755</xdr:rowOff>
    </xdr:to>
    <xdr:cxnSp macro="">
      <xdr:nvCxnSpPr>
        <xdr:cNvPr id="184" name="直線コネクタ 183"/>
        <xdr:cNvCxnSpPr/>
      </xdr:nvCxnSpPr>
      <xdr:spPr>
        <a:xfrm flipV="1">
          <a:off x="2019300" y="13495306"/>
          <a:ext cx="889000" cy="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7755</xdr:rowOff>
    </xdr:from>
    <xdr:to>
      <xdr:col>2</xdr:col>
      <xdr:colOff>638175</xdr:colOff>
      <xdr:row>79</xdr:row>
      <xdr:rowOff>50361</xdr:rowOff>
    </xdr:to>
    <xdr:cxnSp macro="">
      <xdr:nvCxnSpPr>
        <xdr:cNvPr id="187" name="直線コネクタ 186"/>
        <xdr:cNvCxnSpPr/>
      </xdr:nvCxnSpPr>
      <xdr:spPr>
        <a:xfrm flipV="1">
          <a:off x="1130300" y="13552305"/>
          <a:ext cx="889000" cy="4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143187</xdr:rowOff>
    </xdr:from>
    <xdr:to>
      <xdr:col>6</xdr:col>
      <xdr:colOff>561975</xdr:colOff>
      <xdr:row>78</xdr:row>
      <xdr:rowOff>73337</xdr:rowOff>
    </xdr:to>
    <xdr:sp macro="" textlink="">
      <xdr:nvSpPr>
        <xdr:cNvPr id="197" name="円/楕円 196"/>
        <xdr:cNvSpPr/>
      </xdr:nvSpPr>
      <xdr:spPr>
        <a:xfrm>
          <a:off x="4584700" y="133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121614</xdr:rowOff>
    </xdr:from>
    <xdr:ext cx="599010" cy="259045"/>
    <xdr:sp macro="" textlink="">
      <xdr:nvSpPr>
        <xdr:cNvPr id="198" name="民生費該当値テキスト"/>
        <xdr:cNvSpPr txBox="1"/>
      </xdr:nvSpPr>
      <xdr:spPr>
        <a:xfrm>
          <a:off x="4686300" y="133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29552</xdr:rowOff>
    </xdr:from>
    <xdr:to>
      <xdr:col>5</xdr:col>
      <xdr:colOff>409575</xdr:colOff>
      <xdr:row>78</xdr:row>
      <xdr:rowOff>131152</xdr:rowOff>
    </xdr:to>
    <xdr:sp macro="" textlink="">
      <xdr:nvSpPr>
        <xdr:cNvPr id="199" name="円/楕円 198"/>
        <xdr:cNvSpPr/>
      </xdr:nvSpPr>
      <xdr:spPr>
        <a:xfrm>
          <a:off x="3746500" y="13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122279</xdr:rowOff>
    </xdr:from>
    <xdr:ext cx="599010" cy="259045"/>
    <xdr:sp macro="" textlink="">
      <xdr:nvSpPr>
        <xdr:cNvPr id="200" name="テキスト ボックス 199"/>
        <xdr:cNvSpPr txBox="1"/>
      </xdr:nvSpPr>
      <xdr:spPr>
        <a:xfrm>
          <a:off x="3497794" y="1349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71406</xdr:rowOff>
    </xdr:from>
    <xdr:to>
      <xdr:col>4</xdr:col>
      <xdr:colOff>206375</xdr:colOff>
      <xdr:row>79</xdr:row>
      <xdr:rowOff>1556</xdr:rowOff>
    </xdr:to>
    <xdr:sp macro="" textlink="">
      <xdr:nvSpPr>
        <xdr:cNvPr id="201" name="円/楕円 200"/>
        <xdr:cNvSpPr/>
      </xdr:nvSpPr>
      <xdr:spPr>
        <a:xfrm>
          <a:off x="2857500" y="134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164133</xdr:rowOff>
    </xdr:from>
    <xdr:ext cx="599010" cy="259045"/>
    <xdr:sp macro="" textlink="">
      <xdr:nvSpPr>
        <xdr:cNvPr id="202" name="テキスト ボックス 201"/>
        <xdr:cNvSpPr txBox="1"/>
      </xdr:nvSpPr>
      <xdr:spPr>
        <a:xfrm>
          <a:off x="2608794" y="1353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128405</xdr:rowOff>
    </xdr:from>
    <xdr:to>
      <xdr:col>3</xdr:col>
      <xdr:colOff>3175</xdr:colOff>
      <xdr:row>79</xdr:row>
      <xdr:rowOff>58555</xdr:rowOff>
    </xdr:to>
    <xdr:sp macro="" textlink="">
      <xdr:nvSpPr>
        <xdr:cNvPr id="203" name="円/楕円 202"/>
        <xdr:cNvSpPr/>
      </xdr:nvSpPr>
      <xdr:spPr>
        <a:xfrm>
          <a:off x="1968500" y="13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49682</xdr:rowOff>
    </xdr:from>
    <xdr:ext cx="534377" cy="259045"/>
    <xdr:sp macro="" textlink="">
      <xdr:nvSpPr>
        <xdr:cNvPr id="204" name="テキスト ボックス 203"/>
        <xdr:cNvSpPr txBox="1"/>
      </xdr:nvSpPr>
      <xdr:spPr>
        <a:xfrm>
          <a:off x="1752111" y="135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171011</xdr:rowOff>
    </xdr:from>
    <xdr:to>
      <xdr:col>1</xdr:col>
      <xdr:colOff>485775</xdr:colOff>
      <xdr:row>79</xdr:row>
      <xdr:rowOff>101161</xdr:rowOff>
    </xdr:to>
    <xdr:sp macro="" textlink="">
      <xdr:nvSpPr>
        <xdr:cNvPr id="205" name="円/楕円 204"/>
        <xdr:cNvSpPr/>
      </xdr:nvSpPr>
      <xdr:spPr>
        <a:xfrm>
          <a:off x="1079500" y="135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92288</xdr:rowOff>
    </xdr:from>
    <xdr:ext cx="534377" cy="259045"/>
    <xdr:sp macro="" textlink="">
      <xdr:nvSpPr>
        <xdr:cNvPr id="206" name="テキスト ボックス 205"/>
        <xdr:cNvSpPr txBox="1"/>
      </xdr:nvSpPr>
      <xdr:spPr>
        <a:xfrm>
          <a:off x="863111" y="13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74595</xdr:rowOff>
    </xdr:from>
    <xdr:to>
      <xdr:col>6</xdr:col>
      <xdr:colOff>511175</xdr:colOff>
      <xdr:row>98</xdr:row>
      <xdr:rowOff>97740</xdr:rowOff>
    </xdr:to>
    <xdr:cxnSp macro="">
      <xdr:nvCxnSpPr>
        <xdr:cNvPr id="235" name="直線コネクタ 234"/>
        <xdr:cNvCxnSpPr/>
      </xdr:nvCxnSpPr>
      <xdr:spPr>
        <a:xfrm flipV="1">
          <a:off x="3797300" y="16876695"/>
          <a:ext cx="8382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97740</xdr:rowOff>
    </xdr:from>
    <xdr:to>
      <xdr:col>5</xdr:col>
      <xdr:colOff>358775</xdr:colOff>
      <xdr:row>98</xdr:row>
      <xdr:rowOff>104587</xdr:rowOff>
    </xdr:to>
    <xdr:cxnSp macro="">
      <xdr:nvCxnSpPr>
        <xdr:cNvPr id="238" name="直線コネクタ 237"/>
        <xdr:cNvCxnSpPr/>
      </xdr:nvCxnSpPr>
      <xdr:spPr>
        <a:xfrm flipV="1">
          <a:off x="2908300" y="16899840"/>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93314</xdr:rowOff>
    </xdr:from>
    <xdr:to>
      <xdr:col>4</xdr:col>
      <xdr:colOff>155575</xdr:colOff>
      <xdr:row>98</xdr:row>
      <xdr:rowOff>104587</xdr:rowOff>
    </xdr:to>
    <xdr:cxnSp macro="">
      <xdr:nvCxnSpPr>
        <xdr:cNvPr id="241" name="直線コネクタ 240"/>
        <xdr:cNvCxnSpPr/>
      </xdr:nvCxnSpPr>
      <xdr:spPr>
        <a:xfrm>
          <a:off x="2019300" y="16895414"/>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93314</xdr:rowOff>
    </xdr:from>
    <xdr:to>
      <xdr:col>2</xdr:col>
      <xdr:colOff>638175</xdr:colOff>
      <xdr:row>98</xdr:row>
      <xdr:rowOff>95470</xdr:rowOff>
    </xdr:to>
    <xdr:cxnSp macro="">
      <xdr:nvCxnSpPr>
        <xdr:cNvPr id="244" name="直線コネクタ 243"/>
        <xdr:cNvCxnSpPr/>
      </xdr:nvCxnSpPr>
      <xdr:spPr>
        <a:xfrm flipV="1">
          <a:off x="1130300" y="1689541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23795</xdr:rowOff>
    </xdr:from>
    <xdr:to>
      <xdr:col>6</xdr:col>
      <xdr:colOff>561975</xdr:colOff>
      <xdr:row>98</xdr:row>
      <xdr:rowOff>125395</xdr:rowOff>
    </xdr:to>
    <xdr:sp macro="" textlink="">
      <xdr:nvSpPr>
        <xdr:cNvPr id="254" name="円/楕円 253"/>
        <xdr:cNvSpPr/>
      </xdr:nvSpPr>
      <xdr:spPr>
        <a:xfrm>
          <a:off x="4584700" y="168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46940</xdr:rowOff>
    </xdr:from>
    <xdr:to>
      <xdr:col>5</xdr:col>
      <xdr:colOff>409575</xdr:colOff>
      <xdr:row>98</xdr:row>
      <xdr:rowOff>148540</xdr:rowOff>
    </xdr:to>
    <xdr:sp macro="" textlink="">
      <xdr:nvSpPr>
        <xdr:cNvPr id="256" name="円/楕円 255"/>
        <xdr:cNvSpPr/>
      </xdr:nvSpPr>
      <xdr:spPr>
        <a:xfrm>
          <a:off x="3746500" y="168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139667</xdr:rowOff>
    </xdr:from>
    <xdr:ext cx="534377" cy="259045"/>
    <xdr:sp macro="" textlink="">
      <xdr:nvSpPr>
        <xdr:cNvPr id="257" name="テキスト ボックス 256"/>
        <xdr:cNvSpPr txBox="1"/>
      </xdr:nvSpPr>
      <xdr:spPr>
        <a:xfrm>
          <a:off x="3530111" y="169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53787</xdr:rowOff>
    </xdr:from>
    <xdr:to>
      <xdr:col>4</xdr:col>
      <xdr:colOff>206375</xdr:colOff>
      <xdr:row>98</xdr:row>
      <xdr:rowOff>155387</xdr:rowOff>
    </xdr:to>
    <xdr:sp macro="" textlink="">
      <xdr:nvSpPr>
        <xdr:cNvPr id="258" name="円/楕円 257"/>
        <xdr:cNvSpPr/>
      </xdr:nvSpPr>
      <xdr:spPr>
        <a:xfrm>
          <a:off x="2857500" y="168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146514</xdr:rowOff>
    </xdr:from>
    <xdr:ext cx="534377" cy="259045"/>
    <xdr:sp macro="" textlink="">
      <xdr:nvSpPr>
        <xdr:cNvPr id="259" name="テキスト ボックス 258"/>
        <xdr:cNvSpPr txBox="1"/>
      </xdr:nvSpPr>
      <xdr:spPr>
        <a:xfrm>
          <a:off x="2641111" y="169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42514</xdr:rowOff>
    </xdr:from>
    <xdr:to>
      <xdr:col>3</xdr:col>
      <xdr:colOff>3175</xdr:colOff>
      <xdr:row>98</xdr:row>
      <xdr:rowOff>144114</xdr:rowOff>
    </xdr:to>
    <xdr:sp macro="" textlink="">
      <xdr:nvSpPr>
        <xdr:cNvPr id="260" name="円/楕円 259"/>
        <xdr:cNvSpPr/>
      </xdr:nvSpPr>
      <xdr:spPr>
        <a:xfrm>
          <a:off x="19685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160641</xdr:rowOff>
    </xdr:from>
    <xdr:ext cx="534377" cy="259045"/>
    <xdr:sp macro="" textlink="">
      <xdr:nvSpPr>
        <xdr:cNvPr id="261" name="テキスト ボックス 260"/>
        <xdr:cNvSpPr txBox="1"/>
      </xdr:nvSpPr>
      <xdr:spPr>
        <a:xfrm>
          <a:off x="1752111" y="166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44670</xdr:rowOff>
    </xdr:from>
    <xdr:to>
      <xdr:col>1</xdr:col>
      <xdr:colOff>485775</xdr:colOff>
      <xdr:row>98</xdr:row>
      <xdr:rowOff>146270</xdr:rowOff>
    </xdr:to>
    <xdr:sp macro="" textlink="">
      <xdr:nvSpPr>
        <xdr:cNvPr id="262" name="円/楕円 261"/>
        <xdr:cNvSpPr/>
      </xdr:nvSpPr>
      <xdr:spPr>
        <a:xfrm>
          <a:off x="1079500" y="168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137397</xdr:rowOff>
    </xdr:from>
    <xdr:ext cx="534377" cy="259045"/>
    <xdr:sp macro="" textlink="">
      <xdr:nvSpPr>
        <xdr:cNvPr id="263" name="テキスト ボックス 262"/>
        <xdr:cNvSpPr txBox="1"/>
      </xdr:nvSpPr>
      <xdr:spPr>
        <a:xfrm>
          <a:off x="863111" y="169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3302</xdr:rowOff>
    </xdr:from>
    <xdr:to>
      <xdr:col>12</xdr:col>
      <xdr:colOff>511175</xdr:colOff>
      <xdr:row>39</xdr:row>
      <xdr:rowOff>44450</xdr:rowOff>
    </xdr:to>
    <xdr:cxnSp macro="">
      <xdr:nvCxnSpPr>
        <xdr:cNvPr id="298" name="直線コネクタ 297"/>
        <xdr:cNvCxnSpPr/>
      </xdr:nvCxnSpPr>
      <xdr:spPr>
        <a:xfrm>
          <a:off x="7861300" y="6689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3302</xdr:rowOff>
    </xdr:from>
    <xdr:to>
      <xdr:col>11</xdr:col>
      <xdr:colOff>307975</xdr:colOff>
      <xdr:row>39</xdr:row>
      <xdr:rowOff>3302</xdr:rowOff>
    </xdr:to>
    <xdr:cxnSp macro="">
      <xdr:nvCxnSpPr>
        <xdr:cNvPr id="301" name="直線コネクタ 300"/>
        <xdr:cNvCxnSpPr/>
      </xdr:nvCxnSpPr>
      <xdr:spPr>
        <a:xfrm>
          <a:off x="6972300" y="6689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123952</xdr:rowOff>
    </xdr:from>
    <xdr:to>
      <xdr:col>11</xdr:col>
      <xdr:colOff>358775</xdr:colOff>
      <xdr:row>39</xdr:row>
      <xdr:rowOff>54102</xdr:rowOff>
    </xdr:to>
    <xdr:sp macro="" textlink="">
      <xdr:nvSpPr>
        <xdr:cNvPr id="317" name="円/楕円 316"/>
        <xdr:cNvSpPr/>
      </xdr:nvSpPr>
      <xdr:spPr>
        <a:xfrm>
          <a:off x="7810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45229</xdr:rowOff>
    </xdr:from>
    <xdr:ext cx="378565" cy="259045"/>
    <xdr:sp macro="" textlink="">
      <xdr:nvSpPr>
        <xdr:cNvPr id="318" name="テキスト ボックス 317"/>
        <xdr:cNvSpPr txBox="1"/>
      </xdr:nvSpPr>
      <xdr:spPr>
        <a:xfrm>
          <a:off x="7672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123952</xdr:rowOff>
    </xdr:from>
    <xdr:to>
      <xdr:col>10</xdr:col>
      <xdr:colOff>155575</xdr:colOff>
      <xdr:row>39</xdr:row>
      <xdr:rowOff>54102</xdr:rowOff>
    </xdr:to>
    <xdr:sp macro="" textlink="">
      <xdr:nvSpPr>
        <xdr:cNvPr id="319" name="円/楕円 318"/>
        <xdr:cNvSpPr/>
      </xdr:nvSpPr>
      <xdr:spPr>
        <a:xfrm>
          <a:off x="6921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45229</xdr:rowOff>
    </xdr:from>
    <xdr:ext cx="378565" cy="259045"/>
    <xdr:sp macro="" textlink="">
      <xdr:nvSpPr>
        <xdr:cNvPr id="320" name="テキスト ボックス 319"/>
        <xdr:cNvSpPr txBox="1"/>
      </xdr:nvSpPr>
      <xdr:spPr>
        <a:xfrm>
          <a:off x="6783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13836</xdr:rowOff>
    </xdr:from>
    <xdr:to>
      <xdr:col>15</xdr:col>
      <xdr:colOff>180975</xdr:colOff>
      <xdr:row>59</xdr:row>
      <xdr:rowOff>15722</xdr:rowOff>
    </xdr:to>
    <xdr:cxnSp macro="">
      <xdr:nvCxnSpPr>
        <xdr:cNvPr id="349" name="直線コネクタ 348"/>
        <xdr:cNvCxnSpPr/>
      </xdr:nvCxnSpPr>
      <xdr:spPr>
        <a:xfrm>
          <a:off x="9639300" y="10129386"/>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13836</xdr:rowOff>
    </xdr:from>
    <xdr:to>
      <xdr:col>14</xdr:col>
      <xdr:colOff>28575</xdr:colOff>
      <xdr:row>59</xdr:row>
      <xdr:rowOff>15322</xdr:rowOff>
    </xdr:to>
    <xdr:cxnSp macro="">
      <xdr:nvCxnSpPr>
        <xdr:cNvPr id="352" name="直線コネクタ 351"/>
        <xdr:cNvCxnSpPr/>
      </xdr:nvCxnSpPr>
      <xdr:spPr>
        <a:xfrm flipV="1">
          <a:off x="8750300" y="1012938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15322</xdr:rowOff>
    </xdr:from>
    <xdr:to>
      <xdr:col>12</xdr:col>
      <xdr:colOff>511175</xdr:colOff>
      <xdr:row>59</xdr:row>
      <xdr:rowOff>21571</xdr:rowOff>
    </xdr:to>
    <xdr:cxnSp macro="">
      <xdr:nvCxnSpPr>
        <xdr:cNvPr id="355" name="直線コネクタ 354"/>
        <xdr:cNvCxnSpPr/>
      </xdr:nvCxnSpPr>
      <xdr:spPr>
        <a:xfrm flipV="1">
          <a:off x="7861300" y="10130872"/>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11037</xdr:rowOff>
    </xdr:from>
    <xdr:to>
      <xdr:col>11</xdr:col>
      <xdr:colOff>307975</xdr:colOff>
      <xdr:row>59</xdr:row>
      <xdr:rowOff>21571</xdr:rowOff>
    </xdr:to>
    <xdr:cxnSp macro="">
      <xdr:nvCxnSpPr>
        <xdr:cNvPr id="358" name="直線コネクタ 357"/>
        <xdr:cNvCxnSpPr/>
      </xdr:nvCxnSpPr>
      <xdr:spPr>
        <a:xfrm>
          <a:off x="6972300" y="10126587"/>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136372</xdr:rowOff>
    </xdr:from>
    <xdr:to>
      <xdr:col>15</xdr:col>
      <xdr:colOff>231775</xdr:colOff>
      <xdr:row>59</xdr:row>
      <xdr:rowOff>66522</xdr:rowOff>
    </xdr:to>
    <xdr:sp macro="" textlink="">
      <xdr:nvSpPr>
        <xdr:cNvPr id="368" name="円/楕円 367"/>
        <xdr:cNvSpPr/>
      </xdr:nvSpPr>
      <xdr:spPr>
        <a:xfrm>
          <a:off x="104267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51299</xdr:rowOff>
    </xdr:from>
    <xdr:ext cx="469744" cy="259045"/>
    <xdr:sp macro="" textlink="">
      <xdr:nvSpPr>
        <xdr:cNvPr id="369" name="農林水産業費該当値テキスト"/>
        <xdr:cNvSpPr txBox="1"/>
      </xdr:nvSpPr>
      <xdr:spPr>
        <a:xfrm>
          <a:off x="10528300" y="9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134486</xdr:rowOff>
    </xdr:from>
    <xdr:to>
      <xdr:col>14</xdr:col>
      <xdr:colOff>79375</xdr:colOff>
      <xdr:row>59</xdr:row>
      <xdr:rowOff>64636</xdr:rowOff>
    </xdr:to>
    <xdr:sp macro="" textlink="">
      <xdr:nvSpPr>
        <xdr:cNvPr id="370" name="円/楕円 369"/>
        <xdr:cNvSpPr/>
      </xdr:nvSpPr>
      <xdr:spPr>
        <a:xfrm>
          <a:off x="9588500" y="10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55763</xdr:rowOff>
    </xdr:from>
    <xdr:ext cx="469744" cy="259045"/>
    <xdr:sp macro="" textlink="">
      <xdr:nvSpPr>
        <xdr:cNvPr id="371" name="テキスト ボックス 370"/>
        <xdr:cNvSpPr txBox="1"/>
      </xdr:nvSpPr>
      <xdr:spPr>
        <a:xfrm>
          <a:off x="9404427" y="101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135972</xdr:rowOff>
    </xdr:from>
    <xdr:to>
      <xdr:col>12</xdr:col>
      <xdr:colOff>561975</xdr:colOff>
      <xdr:row>59</xdr:row>
      <xdr:rowOff>66122</xdr:rowOff>
    </xdr:to>
    <xdr:sp macro="" textlink="">
      <xdr:nvSpPr>
        <xdr:cNvPr id="372" name="円/楕円 371"/>
        <xdr:cNvSpPr/>
      </xdr:nvSpPr>
      <xdr:spPr>
        <a:xfrm>
          <a:off x="8699500" y="100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57249</xdr:rowOff>
    </xdr:from>
    <xdr:ext cx="469744" cy="259045"/>
    <xdr:sp macro="" textlink="">
      <xdr:nvSpPr>
        <xdr:cNvPr id="373" name="テキスト ボックス 372"/>
        <xdr:cNvSpPr txBox="1"/>
      </xdr:nvSpPr>
      <xdr:spPr>
        <a:xfrm>
          <a:off x="8515427"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142221</xdr:rowOff>
    </xdr:from>
    <xdr:to>
      <xdr:col>11</xdr:col>
      <xdr:colOff>358775</xdr:colOff>
      <xdr:row>59</xdr:row>
      <xdr:rowOff>72371</xdr:rowOff>
    </xdr:to>
    <xdr:sp macro="" textlink="">
      <xdr:nvSpPr>
        <xdr:cNvPr id="374" name="円/楕円 373"/>
        <xdr:cNvSpPr/>
      </xdr:nvSpPr>
      <xdr:spPr>
        <a:xfrm>
          <a:off x="7810500" y="100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63498</xdr:rowOff>
    </xdr:from>
    <xdr:ext cx="469744" cy="259045"/>
    <xdr:sp macro="" textlink="">
      <xdr:nvSpPr>
        <xdr:cNvPr id="375" name="テキスト ボックス 374"/>
        <xdr:cNvSpPr txBox="1"/>
      </xdr:nvSpPr>
      <xdr:spPr>
        <a:xfrm>
          <a:off x="7626427" y="101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131687</xdr:rowOff>
    </xdr:from>
    <xdr:to>
      <xdr:col>10</xdr:col>
      <xdr:colOff>155575</xdr:colOff>
      <xdr:row>59</xdr:row>
      <xdr:rowOff>61837</xdr:rowOff>
    </xdr:to>
    <xdr:sp macro="" textlink="">
      <xdr:nvSpPr>
        <xdr:cNvPr id="376" name="円/楕円 375"/>
        <xdr:cNvSpPr/>
      </xdr:nvSpPr>
      <xdr:spPr>
        <a:xfrm>
          <a:off x="6921500" y="100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52964</xdr:rowOff>
    </xdr:from>
    <xdr:ext cx="469744" cy="259045"/>
    <xdr:sp macro="" textlink="">
      <xdr:nvSpPr>
        <xdr:cNvPr id="377" name="テキスト ボックス 376"/>
        <xdr:cNvSpPr txBox="1"/>
      </xdr:nvSpPr>
      <xdr:spPr>
        <a:xfrm>
          <a:off x="6737427" y="1016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117297</xdr:rowOff>
    </xdr:from>
    <xdr:to>
      <xdr:col>15</xdr:col>
      <xdr:colOff>180975</xdr:colOff>
      <xdr:row>78</xdr:row>
      <xdr:rowOff>25324</xdr:rowOff>
    </xdr:to>
    <xdr:cxnSp macro="">
      <xdr:nvCxnSpPr>
        <xdr:cNvPr id="406" name="直線コネクタ 405"/>
        <xdr:cNvCxnSpPr/>
      </xdr:nvCxnSpPr>
      <xdr:spPr>
        <a:xfrm>
          <a:off x="9639300" y="13318947"/>
          <a:ext cx="8382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117297</xdr:rowOff>
    </xdr:from>
    <xdr:to>
      <xdr:col>14</xdr:col>
      <xdr:colOff>28575</xdr:colOff>
      <xdr:row>77</xdr:row>
      <xdr:rowOff>150749</xdr:rowOff>
    </xdr:to>
    <xdr:cxnSp macro="">
      <xdr:nvCxnSpPr>
        <xdr:cNvPr id="409" name="直線コネクタ 408"/>
        <xdr:cNvCxnSpPr/>
      </xdr:nvCxnSpPr>
      <xdr:spPr>
        <a:xfrm flipV="1">
          <a:off x="8750300" y="13318947"/>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150749</xdr:rowOff>
    </xdr:from>
    <xdr:to>
      <xdr:col>12</xdr:col>
      <xdr:colOff>511175</xdr:colOff>
      <xdr:row>79</xdr:row>
      <xdr:rowOff>2463</xdr:rowOff>
    </xdr:to>
    <xdr:cxnSp macro="">
      <xdr:nvCxnSpPr>
        <xdr:cNvPr id="412" name="直線コネクタ 411"/>
        <xdr:cNvCxnSpPr/>
      </xdr:nvCxnSpPr>
      <xdr:spPr>
        <a:xfrm flipV="1">
          <a:off x="7861300" y="13352399"/>
          <a:ext cx="889000" cy="1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2463</xdr:rowOff>
    </xdr:from>
    <xdr:to>
      <xdr:col>11</xdr:col>
      <xdr:colOff>307975</xdr:colOff>
      <xdr:row>79</xdr:row>
      <xdr:rowOff>3683</xdr:rowOff>
    </xdr:to>
    <xdr:cxnSp macro="">
      <xdr:nvCxnSpPr>
        <xdr:cNvPr id="415" name="直線コネクタ 414"/>
        <xdr:cNvCxnSpPr/>
      </xdr:nvCxnSpPr>
      <xdr:spPr>
        <a:xfrm flipV="1">
          <a:off x="6972300" y="13547013"/>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145974</xdr:rowOff>
    </xdr:from>
    <xdr:to>
      <xdr:col>15</xdr:col>
      <xdr:colOff>231775</xdr:colOff>
      <xdr:row>78</xdr:row>
      <xdr:rowOff>76124</xdr:rowOff>
    </xdr:to>
    <xdr:sp macro="" textlink="">
      <xdr:nvSpPr>
        <xdr:cNvPr id="425" name="円/楕円 424"/>
        <xdr:cNvSpPr/>
      </xdr:nvSpPr>
      <xdr:spPr>
        <a:xfrm>
          <a:off x="104267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124401</xdr:rowOff>
    </xdr:from>
    <xdr:ext cx="469744" cy="259045"/>
    <xdr:sp macro="" textlink="">
      <xdr:nvSpPr>
        <xdr:cNvPr id="426" name="商工費該当値テキスト"/>
        <xdr:cNvSpPr txBox="1"/>
      </xdr:nvSpPr>
      <xdr:spPr>
        <a:xfrm>
          <a:off x="10528300"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66497</xdr:rowOff>
    </xdr:from>
    <xdr:to>
      <xdr:col>14</xdr:col>
      <xdr:colOff>79375</xdr:colOff>
      <xdr:row>77</xdr:row>
      <xdr:rowOff>168097</xdr:rowOff>
    </xdr:to>
    <xdr:sp macro="" textlink="">
      <xdr:nvSpPr>
        <xdr:cNvPr id="427" name="円/楕円 426"/>
        <xdr:cNvSpPr/>
      </xdr:nvSpPr>
      <xdr:spPr>
        <a:xfrm>
          <a:off x="9588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13174</xdr:rowOff>
    </xdr:from>
    <xdr:ext cx="469744" cy="259045"/>
    <xdr:sp macro="" textlink="">
      <xdr:nvSpPr>
        <xdr:cNvPr id="428" name="テキスト ボックス 427"/>
        <xdr:cNvSpPr txBox="1"/>
      </xdr:nvSpPr>
      <xdr:spPr>
        <a:xfrm>
          <a:off x="9404427"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99949</xdr:rowOff>
    </xdr:from>
    <xdr:to>
      <xdr:col>12</xdr:col>
      <xdr:colOff>561975</xdr:colOff>
      <xdr:row>78</xdr:row>
      <xdr:rowOff>30099</xdr:rowOff>
    </xdr:to>
    <xdr:sp macro="" textlink="">
      <xdr:nvSpPr>
        <xdr:cNvPr id="429" name="円/楕円 428"/>
        <xdr:cNvSpPr/>
      </xdr:nvSpPr>
      <xdr:spPr>
        <a:xfrm>
          <a:off x="8699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46626</xdr:rowOff>
    </xdr:from>
    <xdr:ext cx="469744" cy="259045"/>
    <xdr:sp macro="" textlink="">
      <xdr:nvSpPr>
        <xdr:cNvPr id="430" name="テキスト ボックス 429"/>
        <xdr:cNvSpPr txBox="1"/>
      </xdr:nvSpPr>
      <xdr:spPr>
        <a:xfrm>
          <a:off x="8515427" y="130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123113</xdr:rowOff>
    </xdr:from>
    <xdr:to>
      <xdr:col>11</xdr:col>
      <xdr:colOff>358775</xdr:colOff>
      <xdr:row>79</xdr:row>
      <xdr:rowOff>53263</xdr:rowOff>
    </xdr:to>
    <xdr:sp macro="" textlink="">
      <xdr:nvSpPr>
        <xdr:cNvPr id="431" name="円/楕円 430"/>
        <xdr:cNvSpPr/>
      </xdr:nvSpPr>
      <xdr:spPr>
        <a:xfrm>
          <a:off x="7810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44390</xdr:rowOff>
    </xdr:from>
    <xdr:ext cx="469744" cy="259045"/>
    <xdr:sp macro="" textlink="">
      <xdr:nvSpPr>
        <xdr:cNvPr id="432" name="テキスト ボックス 431"/>
        <xdr:cNvSpPr txBox="1"/>
      </xdr:nvSpPr>
      <xdr:spPr>
        <a:xfrm>
          <a:off x="7626427" y="135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124333</xdr:rowOff>
    </xdr:from>
    <xdr:to>
      <xdr:col>10</xdr:col>
      <xdr:colOff>155575</xdr:colOff>
      <xdr:row>79</xdr:row>
      <xdr:rowOff>54483</xdr:rowOff>
    </xdr:to>
    <xdr:sp macro="" textlink="">
      <xdr:nvSpPr>
        <xdr:cNvPr id="433" name="円/楕円 432"/>
        <xdr:cNvSpPr/>
      </xdr:nvSpPr>
      <xdr:spPr>
        <a:xfrm>
          <a:off x="6921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45610</xdr:rowOff>
    </xdr:from>
    <xdr:ext cx="469744" cy="259045"/>
    <xdr:sp macro="" textlink="">
      <xdr:nvSpPr>
        <xdr:cNvPr id="434" name="テキスト ボックス 433"/>
        <xdr:cNvSpPr txBox="1"/>
      </xdr:nvSpPr>
      <xdr:spPr>
        <a:xfrm>
          <a:off x="67374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44193</xdr:rowOff>
    </xdr:from>
    <xdr:to>
      <xdr:col>15</xdr:col>
      <xdr:colOff>180975</xdr:colOff>
      <xdr:row>98</xdr:row>
      <xdr:rowOff>78921</xdr:rowOff>
    </xdr:to>
    <xdr:cxnSp macro="">
      <xdr:nvCxnSpPr>
        <xdr:cNvPr id="467" name="直線コネクタ 466"/>
        <xdr:cNvCxnSpPr/>
      </xdr:nvCxnSpPr>
      <xdr:spPr>
        <a:xfrm flipV="1">
          <a:off x="9639300" y="16846293"/>
          <a:ext cx="8382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78921</xdr:rowOff>
    </xdr:from>
    <xdr:to>
      <xdr:col>14</xdr:col>
      <xdr:colOff>28575</xdr:colOff>
      <xdr:row>98</xdr:row>
      <xdr:rowOff>96847</xdr:rowOff>
    </xdr:to>
    <xdr:cxnSp macro="">
      <xdr:nvCxnSpPr>
        <xdr:cNvPr id="470" name="直線コネクタ 469"/>
        <xdr:cNvCxnSpPr/>
      </xdr:nvCxnSpPr>
      <xdr:spPr>
        <a:xfrm flipV="1">
          <a:off x="8750300" y="1688102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96847</xdr:rowOff>
    </xdr:from>
    <xdr:to>
      <xdr:col>12</xdr:col>
      <xdr:colOff>511175</xdr:colOff>
      <xdr:row>98</xdr:row>
      <xdr:rowOff>140481</xdr:rowOff>
    </xdr:to>
    <xdr:cxnSp macro="">
      <xdr:nvCxnSpPr>
        <xdr:cNvPr id="473" name="直線コネクタ 472"/>
        <xdr:cNvCxnSpPr/>
      </xdr:nvCxnSpPr>
      <xdr:spPr>
        <a:xfrm flipV="1">
          <a:off x="7861300" y="16898947"/>
          <a:ext cx="889000" cy="4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18571</xdr:rowOff>
    </xdr:from>
    <xdr:to>
      <xdr:col>11</xdr:col>
      <xdr:colOff>307975</xdr:colOff>
      <xdr:row>98</xdr:row>
      <xdr:rowOff>140481</xdr:rowOff>
    </xdr:to>
    <xdr:cxnSp macro="">
      <xdr:nvCxnSpPr>
        <xdr:cNvPr id="476" name="直線コネクタ 475"/>
        <xdr:cNvCxnSpPr/>
      </xdr:nvCxnSpPr>
      <xdr:spPr>
        <a:xfrm>
          <a:off x="6972300" y="16820671"/>
          <a:ext cx="889000" cy="12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164843</xdr:rowOff>
    </xdr:from>
    <xdr:to>
      <xdr:col>15</xdr:col>
      <xdr:colOff>231775</xdr:colOff>
      <xdr:row>98</xdr:row>
      <xdr:rowOff>94993</xdr:rowOff>
    </xdr:to>
    <xdr:sp macro="" textlink="">
      <xdr:nvSpPr>
        <xdr:cNvPr id="486" name="円/楕円 485"/>
        <xdr:cNvSpPr/>
      </xdr:nvSpPr>
      <xdr:spPr>
        <a:xfrm>
          <a:off x="10426700" y="167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143270</xdr:rowOff>
    </xdr:from>
    <xdr:ext cx="534377" cy="259045"/>
    <xdr:sp macro="" textlink="">
      <xdr:nvSpPr>
        <xdr:cNvPr id="487" name="土木費該当値テキスト"/>
        <xdr:cNvSpPr txBox="1"/>
      </xdr:nvSpPr>
      <xdr:spPr>
        <a:xfrm>
          <a:off x="10528300" y="1677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28121</xdr:rowOff>
    </xdr:from>
    <xdr:to>
      <xdr:col>14</xdr:col>
      <xdr:colOff>79375</xdr:colOff>
      <xdr:row>98</xdr:row>
      <xdr:rowOff>129721</xdr:rowOff>
    </xdr:to>
    <xdr:sp macro="" textlink="">
      <xdr:nvSpPr>
        <xdr:cNvPr id="488" name="円/楕円 487"/>
        <xdr:cNvSpPr/>
      </xdr:nvSpPr>
      <xdr:spPr>
        <a:xfrm>
          <a:off x="9588500" y="168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120848</xdr:rowOff>
    </xdr:from>
    <xdr:ext cx="534377" cy="259045"/>
    <xdr:sp macro="" textlink="">
      <xdr:nvSpPr>
        <xdr:cNvPr id="489" name="テキスト ボックス 488"/>
        <xdr:cNvSpPr txBox="1"/>
      </xdr:nvSpPr>
      <xdr:spPr>
        <a:xfrm>
          <a:off x="9372111" y="169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46047</xdr:rowOff>
    </xdr:from>
    <xdr:to>
      <xdr:col>12</xdr:col>
      <xdr:colOff>561975</xdr:colOff>
      <xdr:row>98</xdr:row>
      <xdr:rowOff>147647</xdr:rowOff>
    </xdr:to>
    <xdr:sp macro="" textlink="">
      <xdr:nvSpPr>
        <xdr:cNvPr id="490" name="円/楕円 489"/>
        <xdr:cNvSpPr/>
      </xdr:nvSpPr>
      <xdr:spPr>
        <a:xfrm>
          <a:off x="8699500" y="168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138774</xdr:rowOff>
    </xdr:from>
    <xdr:ext cx="534377" cy="259045"/>
    <xdr:sp macro="" textlink="">
      <xdr:nvSpPr>
        <xdr:cNvPr id="491" name="テキスト ボックス 490"/>
        <xdr:cNvSpPr txBox="1"/>
      </xdr:nvSpPr>
      <xdr:spPr>
        <a:xfrm>
          <a:off x="8483111" y="169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89681</xdr:rowOff>
    </xdr:from>
    <xdr:to>
      <xdr:col>11</xdr:col>
      <xdr:colOff>358775</xdr:colOff>
      <xdr:row>99</xdr:row>
      <xdr:rowOff>19831</xdr:rowOff>
    </xdr:to>
    <xdr:sp macro="" textlink="">
      <xdr:nvSpPr>
        <xdr:cNvPr id="492" name="円/楕円 491"/>
        <xdr:cNvSpPr/>
      </xdr:nvSpPr>
      <xdr:spPr>
        <a:xfrm>
          <a:off x="7810500" y="168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10958</xdr:rowOff>
    </xdr:from>
    <xdr:ext cx="534377" cy="259045"/>
    <xdr:sp macro="" textlink="">
      <xdr:nvSpPr>
        <xdr:cNvPr id="493" name="テキスト ボックス 492"/>
        <xdr:cNvSpPr txBox="1"/>
      </xdr:nvSpPr>
      <xdr:spPr>
        <a:xfrm>
          <a:off x="7594111" y="169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139221</xdr:rowOff>
    </xdr:from>
    <xdr:to>
      <xdr:col>10</xdr:col>
      <xdr:colOff>155575</xdr:colOff>
      <xdr:row>98</xdr:row>
      <xdr:rowOff>69371</xdr:rowOff>
    </xdr:to>
    <xdr:sp macro="" textlink="">
      <xdr:nvSpPr>
        <xdr:cNvPr id="494" name="円/楕円 493"/>
        <xdr:cNvSpPr/>
      </xdr:nvSpPr>
      <xdr:spPr>
        <a:xfrm>
          <a:off x="6921500" y="167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60498</xdr:rowOff>
    </xdr:from>
    <xdr:ext cx="534377" cy="259045"/>
    <xdr:sp macro="" textlink="">
      <xdr:nvSpPr>
        <xdr:cNvPr id="495" name="テキスト ボックス 494"/>
        <xdr:cNvSpPr txBox="1"/>
      </xdr:nvSpPr>
      <xdr:spPr>
        <a:xfrm>
          <a:off x="6705111" y="1686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9627</xdr:rowOff>
    </xdr:from>
    <xdr:to>
      <xdr:col>23</xdr:col>
      <xdr:colOff>517525</xdr:colOff>
      <xdr:row>37</xdr:row>
      <xdr:rowOff>12736</xdr:rowOff>
    </xdr:to>
    <xdr:cxnSp macro="">
      <xdr:nvCxnSpPr>
        <xdr:cNvPr id="523" name="直線コネクタ 522"/>
        <xdr:cNvCxnSpPr/>
      </xdr:nvCxnSpPr>
      <xdr:spPr>
        <a:xfrm flipV="1">
          <a:off x="15481300" y="6181827"/>
          <a:ext cx="8382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109936</xdr:rowOff>
    </xdr:from>
    <xdr:to>
      <xdr:col>22</xdr:col>
      <xdr:colOff>365125</xdr:colOff>
      <xdr:row>37</xdr:row>
      <xdr:rowOff>12736</xdr:rowOff>
    </xdr:to>
    <xdr:cxnSp macro="">
      <xdr:nvCxnSpPr>
        <xdr:cNvPr id="526" name="直線コネクタ 525"/>
        <xdr:cNvCxnSpPr/>
      </xdr:nvCxnSpPr>
      <xdr:spPr>
        <a:xfrm>
          <a:off x="14592300" y="6282136"/>
          <a:ext cx="889000" cy="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109936</xdr:rowOff>
    </xdr:from>
    <xdr:to>
      <xdr:col>21</xdr:col>
      <xdr:colOff>161925</xdr:colOff>
      <xdr:row>37</xdr:row>
      <xdr:rowOff>70114</xdr:rowOff>
    </xdr:to>
    <xdr:cxnSp macro="">
      <xdr:nvCxnSpPr>
        <xdr:cNvPr id="529" name="直線コネクタ 528"/>
        <xdr:cNvCxnSpPr/>
      </xdr:nvCxnSpPr>
      <xdr:spPr>
        <a:xfrm flipV="1">
          <a:off x="13703300" y="6282136"/>
          <a:ext cx="8890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31984</xdr:rowOff>
    </xdr:from>
    <xdr:to>
      <xdr:col>19</xdr:col>
      <xdr:colOff>644525</xdr:colOff>
      <xdr:row>37</xdr:row>
      <xdr:rowOff>70114</xdr:rowOff>
    </xdr:to>
    <xdr:cxnSp macro="">
      <xdr:nvCxnSpPr>
        <xdr:cNvPr id="532" name="直線コネクタ 531"/>
        <xdr:cNvCxnSpPr/>
      </xdr:nvCxnSpPr>
      <xdr:spPr>
        <a:xfrm>
          <a:off x="12814300" y="6375634"/>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130277</xdr:rowOff>
    </xdr:from>
    <xdr:to>
      <xdr:col>23</xdr:col>
      <xdr:colOff>568325</xdr:colOff>
      <xdr:row>36</xdr:row>
      <xdr:rowOff>60427</xdr:rowOff>
    </xdr:to>
    <xdr:sp macro="" textlink="">
      <xdr:nvSpPr>
        <xdr:cNvPr id="542" name="円/楕円 541"/>
        <xdr:cNvSpPr/>
      </xdr:nvSpPr>
      <xdr:spPr>
        <a:xfrm>
          <a:off x="162687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153154</xdr:rowOff>
    </xdr:from>
    <xdr:ext cx="534377" cy="259045"/>
    <xdr:sp macro="" textlink="">
      <xdr:nvSpPr>
        <xdr:cNvPr id="543" name="消防費該当値テキスト"/>
        <xdr:cNvSpPr txBox="1"/>
      </xdr:nvSpPr>
      <xdr:spPr>
        <a:xfrm>
          <a:off x="16370300" y="59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133386</xdr:rowOff>
    </xdr:from>
    <xdr:to>
      <xdr:col>22</xdr:col>
      <xdr:colOff>415925</xdr:colOff>
      <xdr:row>37</xdr:row>
      <xdr:rowOff>63536</xdr:rowOff>
    </xdr:to>
    <xdr:sp macro="" textlink="">
      <xdr:nvSpPr>
        <xdr:cNvPr id="544" name="円/楕円 543"/>
        <xdr:cNvSpPr/>
      </xdr:nvSpPr>
      <xdr:spPr>
        <a:xfrm>
          <a:off x="15430500" y="63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80063</xdr:rowOff>
    </xdr:from>
    <xdr:ext cx="534377" cy="259045"/>
    <xdr:sp macro="" textlink="">
      <xdr:nvSpPr>
        <xdr:cNvPr id="545" name="テキスト ボックス 544"/>
        <xdr:cNvSpPr txBox="1"/>
      </xdr:nvSpPr>
      <xdr:spPr>
        <a:xfrm>
          <a:off x="15214111" y="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59136</xdr:rowOff>
    </xdr:from>
    <xdr:to>
      <xdr:col>21</xdr:col>
      <xdr:colOff>212725</xdr:colOff>
      <xdr:row>36</xdr:row>
      <xdr:rowOff>160736</xdr:rowOff>
    </xdr:to>
    <xdr:sp macro="" textlink="">
      <xdr:nvSpPr>
        <xdr:cNvPr id="546" name="円/楕円 545"/>
        <xdr:cNvSpPr/>
      </xdr:nvSpPr>
      <xdr:spPr>
        <a:xfrm>
          <a:off x="14541500" y="62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5813</xdr:rowOff>
    </xdr:from>
    <xdr:ext cx="534377" cy="259045"/>
    <xdr:sp macro="" textlink="">
      <xdr:nvSpPr>
        <xdr:cNvPr id="547" name="テキスト ボックス 546"/>
        <xdr:cNvSpPr txBox="1"/>
      </xdr:nvSpPr>
      <xdr:spPr>
        <a:xfrm>
          <a:off x="14325111" y="60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19314</xdr:rowOff>
    </xdr:from>
    <xdr:to>
      <xdr:col>20</xdr:col>
      <xdr:colOff>9525</xdr:colOff>
      <xdr:row>37</xdr:row>
      <xdr:rowOff>120914</xdr:rowOff>
    </xdr:to>
    <xdr:sp macro="" textlink="">
      <xdr:nvSpPr>
        <xdr:cNvPr id="548" name="円/楕円 547"/>
        <xdr:cNvSpPr/>
      </xdr:nvSpPr>
      <xdr:spPr>
        <a:xfrm>
          <a:off x="13652500" y="6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112041</xdr:rowOff>
    </xdr:from>
    <xdr:ext cx="534377" cy="259045"/>
    <xdr:sp macro="" textlink="">
      <xdr:nvSpPr>
        <xdr:cNvPr id="549" name="テキスト ボックス 548"/>
        <xdr:cNvSpPr txBox="1"/>
      </xdr:nvSpPr>
      <xdr:spPr>
        <a:xfrm>
          <a:off x="13436111" y="6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152634</xdr:rowOff>
    </xdr:from>
    <xdr:to>
      <xdr:col>18</xdr:col>
      <xdr:colOff>492125</xdr:colOff>
      <xdr:row>37</xdr:row>
      <xdr:rowOff>82784</xdr:rowOff>
    </xdr:to>
    <xdr:sp macro="" textlink="">
      <xdr:nvSpPr>
        <xdr:cNvPr id="550" name="円/楕円 549"/>
        <xdr:cNvSpPr/>
      </xdr:nvSpPr>
      <xdr:spPr>
        <a:xfrm>
          <a:off x="12763500" y="63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99311</xdr:rowOff>
    </xdr:from>
    <xdr:ext cx="534377" cy="259045"/>
    <xdr:sp macro="" textlink="">
      <xdr:nvSpPr>
        <xdr:cNvPr id="551" name="テキスト ボックス 550"/>
        <xdr:cNvSpPr txBox="1"/>
      </xdr:nvSpPr>
      <xdr:spPr>
        <a:xfrm>
          <a:off x="12547111" y="61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27534</xdr:rowOff>
    </xdr:from>
    <xdr:to>
      <xdr:col>23</xdr:col>
      <xdr:colOff>517525</xdr:colOff>
      <xdr:row>57</xdr:row>
      <xdr:rowOff>30625</xdr:rowOff>
    </xdr:to>
    <xdr:cxnSp macro="">
      <xdr:nvCxnSpPr>
        <xdr:cNvPr id="582" name="直線コネクタ 581"/>
        <xdr:cNvCxnSpPr/>
      </xdr:nvCxnSpPr>
      <xdr:spPr>
        <a:xfrm>
          <a:off x="15481300" y="9800184"/>
          <a:ext cx="8382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27534</xdr:rowOff>
    </xdr:from>
    <xdr:to>
      <xdr:col>22</xdr:col>
      <xdr:colOff>365125</xdr:colOff>
      <xdr:row>57</xdr:row>
      <xdr:rowOff>40433</xdr:rowOff>
    </xdr:to>
    <xdr:cxnSp macro="">
      <xdr:nvCxnSpPr>
        <xdr:cNvPr id="585" name="直線コネクタ 584"/>
        <xdr:cNvCxnSpPr/>
      </xdr:nvCxnSpPr>
      <xdr:spPr>
        <a:xfrm flipV="1">
          <a:off x="14592300" y="9800184"/>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151304</xdr:rowOff>
    </xdr:from>
    <xdr:to>
      <xdr:col>21</xdr:col>
      <xdr:colOff>161925</xdr:colOff>
      <xdr:row>57</xdr:row>
      <xdr:rowOff>40433</xdr:rowOff>
    </xdr:to>
    <xdr:cxnSp macro="">
      <xdr:nvCxnSpPr>
        <xdr:cNvPr id="588" name="直線コネクタ 587"/>
        <xdr:cNvCxnSpPr/>
      </xdr:nvCxnSpPr>
      <xdr:spPr>
        <a:xfrm>
          <a:off x="13703300" y="975250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151304</xdr:rowOff>
    </xdr:from>
    <xdr:to>
      <xdr:col>19</xdr:col>
      <xdr:colOff>644525</xdr:colOff>
      <xdr:row>57</xdr:row>
      <xdr:rowOff>104311</xdr:rowOff>
    </xdr:to>
    <xdr:cxnSp macro="">
      <xdr:nvCxnSpPr>
        <xdr:cNvPr id="591" name="直線コネクタ 590"/>
        <xdr:cNvCxnSpPr/>
      </xdr:nvCxnSpPr>
      <xdr:spPr>
        <a:xfrm flipV="1">
          <a:off x="12814300" y="9752504"/>
          <a:ext cx="8890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151275</xdr:rowOff>
    </xdr:from>
    <xdr:to>
      <xdr:col>23</xdr:col>
      <xdr:colOff>568325</xdr:colOff>
      <xdr:row>57</xdr:row>
      <xdr:rowOff>81425</xdr:rowOff>
    </xdr:to>
    <xdr:sp macro="" textlink="">
      <xdr:nvSpPr>
        <xdr:cNvPr id="601" name="円/楕円 600"/>
        <xdr:cNvSpPr/>
      </xdr:nvSpPr>
      <xdr:spPr>
        <a:xfrm>
          <a:off x="16268700" y="97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129702</xdr:rowOff>
    </xdr:from>
    <xdr:ext cx="534377" cy="259045"/>
    <xdr:sp macro="" textlink="">
      <xdr:nvSpPr>
        <xdr:cNvPr id="602" name="教育費該当値テキスト"/>
        <xdr:cNvSpPr txBox="1"/>
      </xdr:nvSpPr>
      <xdr:spPr>
        <a:xfrm>
          <a:off x="16370300" y="97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148184</xdr:rowOff>
    </xdr:from>
    <xdr:to>
      <xdr:col>22</xdr:col>
      <xdr:colOff>415925</xdr:colOff>
      <xdr:row>57</xdr:row>
      <xdr:rowOff>78334</xdr:rowOff>
    </xdr:to>
    <xdr:sp macro="" textlink="">
      <xdr:nvSpPr>
        <xdr:cNvPr id="603" name="円/楕円 602"/>
        <xdr:cNvSpPr/>
      </xdr:nvSpPr>
      <xdr:spPr>
        <a:xfrm>
          <a:off x="15430500" y="97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69461</xdr:rowOff>
    </xdr:from>
    <xdr:ext cx="534377" cy="259045"/>
    <xdr:sp macro="" textlink="">
      <xdr:nvSpPr>
        <xdr:cNvPr id="604" name="テキスト ボックス 603"/>
        <xdr:cNvSpPr txBox="1"/>
      </xdr:nvSpPr>
      <xdr:spPr>
        <a:xfrm>
          <a:off x="15214111" y="98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161083</xdr:rowOff>
    </xdr:from>
    <xdr:to>
      <xdr:col>21</xdr:col>
      <xdr:colOff>212725</xdr:colOff>
      <xdr:row>57</xdr:row>
      <xdr:rowOff>91233</xdr:rowOff>
    </xdr:to>
    <xdr:sp macro="" textlink="">
      <xdr:nvSpPr>
        <xdr:cNvPr id="605" name="円/楕円 604"/>
        <xdr:cNvSpPr/>
      </xdr:nvSpPr>
      <xdr:spPr>
        <a:xfrm>
          <a:off x="14541500" y="97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82360</xdr:rowOff>
    </xdr:from>
    <xdr:ext cx="534377" cy="259045"/>
    <xdr:sp macro="" textlink="">
      <xdr:nvSpPr>
        <xdr:cNvPr id="606" name="テキスト ボックス 605"/>
        <xdr:cNvSpPr txBox="1"/>
      </xdr:nvSpPr>
      <xdr:spPr>
        <a:xfrm>
          <a:off x="14325111" y="98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100504</xdr:rowOff>
    </xdr:from>
    <xdr:to>
      <xdr:col>20</xdr:col>
      <xdr:colOff>9525</xdr:colOff>
      <xdr:row>57</xdr:row>
      <xdr:rowOff>30654</xdr:rowOff>
    </xdr:to>
    <xdr:sp macro="" textlink="">
      <xdr:nvSpPr>
        <xdr:cNvPr id="607" name="円/楕円 606"/>
        <xdr:cNvSpPr/>
      </xdr:nvSpPr>
      <xdr:spPr>
        <a:xfrm>
          <a:off x="136525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21781</xdr:rowOff>
    </xdr:from>
    <xdr:ext cx="534377" cy="259045"/>
    <xdr:sp macro="" textlink="">
      <xdr:nvSpPr>
        <xdr:cNvPr id="608" name="テキスト ボックス 607"/>
        <xdr:cNvSpPr txBox="1"/>
      </xdr:nvSpPr>
      <xdr:spPr>
        <a:xfrm>
          <a:off x="13436111" y="97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53511</xdr:rowOff>
    </xdr:from>
    <xdr:to>
      <xdr:col>18</xdr:col>
      <xdr:colOff>492125</xdr:colOff>
      <xdr:row>57</xdr:row>
      <xdr:rowOff>155111</xdr:rowOff>
    </xdr:to>
    <xdr:sp macro="" textlink="">
      <xdr:nvSpPr>
        <xdr:cNvPr id="609" name="円/楕円 608"/>
        <xdr:cNvSpPr/>
      </xdr:nvSpPr>
      <xdr:spPr>
        <a:xfrm>
          <a:off x="12763500" y="98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146238</xdr:rowOff>
    </xdr:from>
    <xdr:ext cx="534377" cy="259045"/>
    <xdr:sp macro="" textlink="">
      <xdr:nvSpPr>
        <xdr:cNvPr id="610" name="テキスト ボックス 609"/>
        <xdr:cNvSpPr txBox="1"/>
      </xdr:nvSpPr>
      <xdr:spPr>
        <a:xfrm>
          <a:off x="12547111" y="99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168166</xdr:rowOff>
    </xdr:from>
    <xdr:to>
      <xdr:col>23</xdr:col>
      <xdr:colOff>517525</xdr:colOff>
      <xdr:row>98</xdr:row>
      <xdr:rowOff>3476</xdr:rowOff>
    </xdr:to>
    <xdr:cxnSp macro="">
      <xdr:nvCxnSpPr>
        <xdr:cNvPr id="698" name="直線コネクタ 697"/>
        <xdr:cNvCxnSpPr/>
      </xdr:nvCxnSpPr>
      <xdr:spPr>
        <a:xfrm flipV="1">
          <a:off x="15481300" y="16798816"/>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3476</xdr:rowOff>
    </xdr:from>
    <xdr:to>
      <xdr:col>22</xdr:col>
      <xdr:colOff>365125</xdr:colOff>
      <xdr:row>98</xdr:row>
      <xdr:rowOff>7200</xdr:rowOff>
    </xdr:to>
    <xdr:cxnSp macro="">
      <xdr:nvCxnSpPr>
        <xdr:cNvPr id="701" name="直線コネクタ 700"/>
        <xdr:cNvCxnSpPr/>
      </xdr:nvCxnSpPr>
      <xdr:spPr>
        <a:xfrm flipV="1">
          <a:off x="14592300" y="16805576"/>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7200</xdr:rowOff>
    </xdr:from>
    <xdr:to>
      <xdr:col>21</xdr:col>
      <xdr:colOff>161925</xdr:colOff>
      <xdr:row>98</xdr:row>
      <xdr:rowOff>33063</xdr:rowOff>
    </xdr:to>
    <xdr:cxnSp macro="">
      <xdr:nvCxnSpPr>
        <xdr:cNvPr id="704" name="直線コネクタ 703"/>
        <xdr:cNvCxnSpPr/>
      </xdr:nvCxnSpPr>
      <xdr:spPr>
        <a:xfrm flipV="1">
          <a:off x="13703300" y="16809300"/>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25922</xdr:rowOff>
    </xdr:from>
    <xdr:to>
      <xdr:col>19</xdr:col>
      <xdr:colOff>644525</xdr:colOff>
      <xdr:row>98</xdr:row>
      <xdr:rowOff>33063</xdr:rowOff>
    </xdr:to>
    <xdr:cxnSp macro="">
      <xdr:nvCxnSpPr>
        <xdr:cNvPr id="707" name="直線コネクタ 706"/>
        <xdr:cNvCxnSpPr/>
      </xdr:nvCxnSpPr>
      <xdr:spPr>
        <a:xfrm>
          <a:off x="12814300" y="16828022"/>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117366</xdr:rowOff>
    </xdr:from>
    <xdr:to>
      <xdr:col>23</xdr:col>
      <xdr:colOff>568325</xdr:colOff>
      <xdr:row>98</xdr:row>
      <xdr:rowOff>47516</xdr:rowOff>
    </xdr:to>
    <xdr:sp macro="" textlink="">
      <xdr:nvSpPr>
        <xdr:cNvPr id="717" name="円/楕円 716"/>
        <xdr:cNvSpPr/>
      </xdr:nvSpPr>
      <xdr:spPr>
        <a:xfrm>
          <a:off x="16268700" y="167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32293</xdr:rowOff>
    </xdr:from>
    <xdr:ext cx="534377" cy="259045"/>
    <xdr:sp macro="" textlink="">
      <xdr:nvSpPr>
        <xdr:cNvPr id="718" name="公債費該当値テキスト"/>
        <xdr:cNvSpPr txBox="1"/>
      </xdr:nvSpPr>
      <xdr:spPr>
        <a:xfrm>
          <a:off x="16370300" y="166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124126</xdr:rowOff>
    </xdr:from>
    <xdr:to>
      <xdr:col>22</xdr:col>
      <xdr:colOff>415925</xdr:colOff>
      <xdr:row>98</xdr:row>
      <xdr:rowOff>54276</xdr:rowOff>
    </xdr:to>
    <xdr:sp macro="" textlink="">
      <xdr:nvSpPr>
        <xdr:cNvPr id="719" name="円/楕円 718"/>
        <xdr:cNvSpPr/>
      </xdr:nvSpPr>
      <xdr:spPr>
        <a:xfrm>
          <a:off x="15430500" y="167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45403</xdr:rowOff>
    </xdr:from>
    <xdr:ext cx="534377" cy="259045"/>
    <xdr:sp macro="" textlink="">
      <xdr:nvSpPr>
        <xdr:cNvPr id="720" name="テキスト ボックス 719"/>
        <xdr:cNvSpPr txBox="1"/>
      </xdr:nvSpPr>
      <xdr:spPr>
        <a:xfrm>
          <a:off x="15214111" y="168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127850</xdr:rowOff>
    </xdr:from>
    <xdr:to>
      <xdr:col>21</xdr:col>
      <xdr:colOff>212725</xdr:colOff>
      <xdr:row>98</xdr:row>
      <xdr:rowOff>58000</xdr:rowOff>
    </xdr:to>
    <xdr:sp macro="" textlink="">
      <xdr:nvSpPr>
        <xdr:cNvPr id="721" name="円/楕円 720"/>
        <xdr:cNvSpPr/>
      </xdr:nvSpPr>
      <xdr:spPr>
        <a:xfrm>
          <a:off x="14541500" y="167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49127</xdr:rowOff>
    </xdr:from>
    <xdr:ext cx="534377" cy="259045"/>
    <xdr:sp macro="" textlink="">
      <xdr:nvSpPr>
        <xdr:cNvPr id="722" name="テキスト ボックス 721"/>
        <xdr:cNvSpPr txBox="1"/>
      </xdr:nvSpPr>
      <xdr:spPr>
        <a:xfrm>
          <a:off x="14325111" y="1685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153713</xdr:rowOff>
    </xdr:from>
    <xdr:to>
      <xdr:col>20</xdr:col>
      <xdr:colOff>9525</xdr:colOff>
      <xdr:row>98</xdr:row>
      <xdr:rowOff>83863</xdr:rowOff>
    </xdr:to>
    <xdr:sp macro="" textlink="">
      <xdr:nvSpPr>
        <xdr:cNvPr id="723" name="円/楕円 722"/>
        <xdr:cNvSpPr/>
      </xdr:nvSpPr>
      <xdr:spPr>
        <a:xfrm>
          <a:off x="13652500" y="167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74990</xdr:rowOff>
    </xdr:from>
    <xdr:ext cx="534377" cy="259045"/>
    <xdr:sp macro="" textlink="">
      <xdr:nvSpPr>
        <xdr:cNvPr id="724" name="テキスト ボックス 723"/>
        <xdr:cNvSpPr txBox="1"/>
      </xdr:nvSpPr>
      <xdr:spPr>
        <a:xfrm>
          <a:off x="13436111"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146572</xdr:rowOff>
    </xdr:from>
    <xdr:to>
      <xdr:col>18</xdr:col>
      <xdr:colOff>492125</xdr:colOff>
      <xdr:row>98</xdr:row>
      <xdr:rowOff>76722</xdr:rowOff>
    </xdr:to>
    <xdr:sp macro="" textlink="">
      <xdr:nvSpPr>
        <xdr:cNvPr id="725" name="円/楕円 724"/>
        <xdr:cNvSpPr/>
      </xdr:nvSpPr>
      <xdr:spPr>
        <a:xfrm>
          <a:off x="12763500" y="16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67849</xdr:rowOff>
    </xdr:from>
    <xdr:ext cx="534377" cy="259045"/>
    <xdr:sp macro="" textlink="">
      <xdr:nvSpPr>
        <xdr:cNvPr id="726" name="テキスト ボックス 725"/>
        <xdr:cNvSpPr txBox="1"/>
      </xdr:nvSpPr>
      <xdr:spPr>
        <a:xfrm>
          <a:off x="12547111" y="16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20,345</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年度、類似団体平均を上回っている。同報系防災行政無線のデジタル再整備工事に伴ったものであり、この事業は平成</a:t>
          </a:r>
          <a:r>
            <a:rPr kumimoji="1" lang="en-US" altLang="ja-JP" sz="1300">
              <a:latin typeface="ＭＳ Ｐゴシック"/>
            </a:rPr>
            <a:t>29</a:t>
          </a:r>
          <a:r>
            <a:rPr kumimoji="1" lang="ja-JP" altLang="en-US" sz="1300">
              <a:latin typeface="ＭＳ Ｐゴシック"/>
            </a:rPr>
            <a:t>年に完了する。</a:t>
          </a:r>
        </a:p>
        <a:p>
          <a:r>
            <a:rPr kumimoji="1" lang="ja-JP" altLang="en-US" sz="1300">
              <a:latin typeface="ＭＳ Ｐゴシック"/>
            </a:rPr>
            <a:t>民生費は、住民一人当たり</a:t>
          </a:r>
          <a:r>
            <a:rPr kumimoji="1" lang="en-US" altLang="ja-JP" sz="1300">
              <a:latin typeface="ＭＳ Ｐゴシック"/>
            </a:rPr>
            <a:t>112,763</a:t>
          </a:r>
          <a:r>
            <a:rPr kumimoji="1" lang="ja-JP" altLang="en-US" sz="1300">
              <a:latin typeface="ＭＳ Ｐゴシック"/>
            </a:rPr>
            <a:t>円となっており、前年度より</a:t>
          </a:r>
          <a:r>
            <a:rPr kumimoji="1" lang="en-US" altLang="ja-JP" sz="1300">
              <a:latin typeface="ＭＳ Ｐゴシック"/>
            </a:rPr>
            <a:t>5,311</a:t>
          </a:r>
          <a:r>
            <a:rPr kumimoji="1" lang="ja-JP" altLang="en-US" sz="1300">
              <a:latin typeface="ＭＳ Ｐゴシック"/>
            </a:rPr>
            <a:t>千円増加しているが類似団体平均を下回っている。社会福祉費の増加が要因となっている。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財政調整基金残高は、適切な財源の確保と歳出の精査により、増加傾向にある。実質収支及び実質単年度収支額も健全化が図られているため、数値を維持できるよう財政運営に努める。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他会計すべてにおいて黒字数値で安定している。しかし、一般会計の繰出金が増加傾向であるため、今後も予算編成時における縮減努力を継続し、一層の財政健全化に努める。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7704219</v>
      </c>
      <c r="BO4" s="411"/>
      <c r="BP4" s="411"/>
      <c r="BQ4" s="411"/>
      <c r="BR4" s="411"/>
      <c r="BS4" s="411"/>
      <c r="BT4" s="411"/>
      <c r="BU4" s="412"/>
      <c r="BV4" s="410">
        <v>7496339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10.9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7304157</v>
      </c>
      <c r="BO5" s="416"/>
      <c r="BP5" s="416"/>
      <c r="BQ5" s="416"/>
      <c r="BR5" s="416"/>
      <c r="BS5" s="416"/>
      <c r="BT5" s="416"/>
      <c r="BU5" s="417"/>
      <c r="BV5" s="415">
        <v>6951764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77.599999999999994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400062</v>
      </c>
      <c r="BO6" s="416"/>
      <c r="BP6" s="416"/>
      <c r="BQ6" s="416"/>
      <c r="BR6" s="416"/>
      <c r="BS6" s="416"/>
      <c r="BT6" s="416"/>
      <c r="BU6" s="417"/>
      <c r="BV6" s="415">
        <v>544575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84.1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114910</v>
      </c>
      <c r="BO7" s="416"/>
      <c r="BP7" s="416"/>
      <c r="BQ7" s="416"/>
      <c r="BR7" s="416"/>
      <c r="BS7" s="416"/>
      <c r="BT7" s="416"/>
      <c r="BU7" s="417"/>
      <c r="BV7" s="415">
        <v>39970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4660149</v>
      </c>
      <c r="CU7" s="416"/>
      <c r="CV7" s="416"/>
      <c r="CW7" s="416"/>
      <c r="CX7" s="416"/>
      <c r="CY7" s="416"/>
      <c r="CZ7" s="416"/>
      <c r="DA7" s="417"/>
      <c r="DB7" s="415">
        <v>4614600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285152</v>
      </c>
      <c r="BO8" s="416"/>
      <c r="BP8" s="416"/>
      <c r="BQ8" s="416"/>
      <c r="BR8" s="416"/>
      <c r="BS8" s="416"/>
      <c r="BT8" s="416"/>
      <c r="BU8" s="417"/>
      <c r="BV8" s="415">
        <v>504605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22446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-219453</v>
      </c>
      <c r="BO9" s="416"/>
      <c r="BP9" s="416"/>
      <c r="BQ9" s="416"/>
      <c r="BR9" s="416"/>
      <c r="BS9" s="416"/>
      <c r="BT9" s="416"/>
      <c r="BU9" s="417"/>
      <c r="BV9" s="415">
        <v>250104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10.199999999999999</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21658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268356</v>
      </c>
      <c r="BO10" s="416"/>
      <c r="BP10" s="416"/>
      <c r="BQ10" s="416"/>
      <c r="BR10" s="416"/>
      <c r="BS10" s="416"/>
      <c r="BT10" s="416"/>
      <c r="BU10" s="417"/>
      <c r="BV10" s="415">
        <v>466083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23103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149000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22962</v>
      </c>
      <c r="S13" s="517"/>
      <c r="T13" s="517"/>
      <c r="U13" s="517"/>
      <c r="V13" s="518"/>
      <c r="W13" s="504" t="s">
        <v>124</v>
      </c>
      <c r="X13" s="428"/>
      <c r="Y13" s="428"/>
      <c r="Z13" s="428"/>
      <c r="AA13" s="428"/>
      <c r="AB13" s="429"/>
      <c r="AC13" s="391">
        <v>259</v>
      </c>
      <c r="AD13" s="392"/>
      <c r="AE13" s="392"/>
      <c r="AF13" s="392"/>
      <c r="AG13" s="393"/>
      <c r="AH13" s="391">
        <v>258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48903</v>
      </c>
      <c r="BO13" s="416"/>
      <c r="BP13" s="416"/>
      <c r="BQ13" s="416"/>
      <c r="BR13" s="416"/>
      <c r="BS13" s="416"/>
      <c r="BT13" s="416"/>
      <c r="BU13" s="417"/>
      <c r="BV13" s="415">
        <v>567187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4.2</v>
      </c>
      <c r="CU13" s="386"/>
      <c r="CV13" s="386"/>
      <c r="CW13" s="386"/>
      <c r="CX13" s="386"/>
      <c r="CY13" s="386"/>
      <c r="CZ13" s="386"/>
      <c r="DA13" s="387"/>
      <c r="DB13" s="385">
        <v>3.2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23004</v>
      </c>
      <c r="S14" s="517"/>
      <c r="T14" s="517"/>
      <c r="U14" s="517"/>
      <c r="V14" s="518"/>
      <c r="W14" s="519"/>
      <c r="X14" s="431"/>
      <c r="Y14" s="431"/>
      <c r="Z14" s="431"/>
      <c r="AA14" s="431"/>
      <c r="AB14" s="432"/>
      <c r="AC14" s="509">
        <v>2.6</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22863</v>
      </c>
      <c r="S15" s="517"/>
      <c r="T15" s="517"/>
      <c r="U15" s="517"/>
      <c r="V15" s="518"/>
      <c r="W15" s="504" t="s">
        <v>131</v>
      </c>
      <c r="X15" s="428"/>
      <c r="Y15" s="428"/>
      <c r="Z15" s="428"/>
      <c r="AA15" s="428"/>
      <c r="AB15" s="429"/>
      <c r="AC15" s="391">
        <v>2809</v>
      </c>
      <c r="AD15" s="392"/>
      <c r="AE15" s="392"/>
      <c r="AF15" s="392"/>
      <c r="AG15" s="393"/>
      <c r="AH15" s="391">
        <v>2677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2783734</v>
      </c>
      <c r="BO15" s="411"/>
      <c r="BP15" s="411"/>
      <c r="BQ15" s="411"/>
      <c r="BR15" s="411"/>
      <c r="BS15" s="411"/>
      <c r="BT15" s="411"/>
      <c r="BU15" s="412"/>
      <c r="BV15" s="410">
        <v>2593978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v>
      </c>
      <c r="AD16" s="510"/>
      <c r="AE16" s="510"/>
      <c r="AF16" s="510"/>
      <c r="AG16" s="511"/>
      <c r="AH16" s="509">
        <v>27.7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3581800</v>
      </c>
      <c r="BO16" s="416"/>
      <c r="BP16" s="416"/>
      <c r="BQ16" s="416"/>
      <c r="BR16" s="416"/>
      <c r="BS16" s="416"/>
      <c r="BT16" s="416"/>
      <c r="BU16" s="417"/>
      <c r="BV16" s="415">
        <v>3510973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6961</v>
      </c>
      <c r="AD17" s="392"/>
      <c r="AE17" s="392"/>
      <c r="AF17" s="392"/>
      <c r="AG17" s="393"/>
      <c r="AH17" s="391">
        <v>6737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3570042</v>
      </c>
      <c r="BO17" s="416"/>
      <c r="BP17" s="416"/>
      <c r="BQ17" s="416"/>
      <c r="BR17" s="416"/>
      <c r="BS17" s="416"/>
      <c r="BT17" s="416"/>
      <c r="BU17" s="417"/>
      <c r="BV17" s="415">
        <v>3315960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8.74</v>
      </c>
      <c r="M18" s="480"/>
      <c r="N18" s="480"/>
      <c r="O18" s="480"/>
      <c r="P18" s="480"/>
      <c r="Q18" s="480"/>
      <c r="R18" s="481"/>
      <c r="S18" s="481"/>
      <c r="T18" s="481"/>
      <c r="U18" s="481"/>
      <c r="V18" s="482"/>
      <c r="W18" s="496"/>
      <c r="X18" s="497"/>
      <c r="Y18" s="497"/>
      <c r="Z18" s="497"/>
      <c r="AA18" s="497"/>
      <c r="AB18" s="505"/>
      <c r="AC18" s="379">
        <v>69.400000000000006</v>
      </c>
      <c r="AD18" s="380"/>
      <c r="AE18" s="380"/>
      <c r="AF18" s="380"/>
      <c r="AG18" s="483"/>
      <c r="AH18" s="379">
        <v>69.7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4014060</v>
      </c>
      <c r="BO18" s="416"/>
      <c r="BP18" s="416"/>
      <c r="BQ18" s="416"/>
      <c r="BR18" s="416"/>
      <c r="BS18" s="416"/>
      <c r="BT18" s="416"/>
      <c r="BU18" s="417"/>
      <c r="BV18" s="415">
        <v>3793330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2568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5587691</v>
      </c>
      <c r="BO19" s="416"/>
      <c r="BP19" s="416"/>
      <c r="BQ19" s="416"/>
      <c r="BR19" s="416"/>
      <c r="BS19" s="416"/>
      <c r="BT19" s="416"/>
      <c r="BU19" s="417"/>
      <c r="BV19" s="415">
        <v>5722640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8824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5871325</v>
      </c>
      <c r="BO23" s="416"/>
      <c r="BP23" s="416"/>
      <c r="BQ23" s="416"/>
      <c r="BR23" s="416"/>
      <c r="BS23" s="416"/>
      <c r="BT23" s="416"/>
      <c r="BU23" s="417"/>
      <c r="BV23" s="415">
        <v>5941417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7700</v>
      </c>
      <c r="R24" s="392"/>
      <c r="S24" s="392"/>
      <c r="T24" s="392"/>
      <c r="U24" s="392"/>
      <c r="V24" s="393"/>
      <c r="W24" s="457"/>
      <c r="X24" s="448"/>
      <c r="Y24" s="449"/>
      <c r="Z24" s="388" t="s">
        <v>154</v>
      </c>
      <c r="AA24" s="389"/>
      <c r="AB24" s="389"/>
      <c r="AC24" s="389"/>
      <c r="AD24" s="389"/>
      <c r="AE24" s="389"/>
      <c r="AF24" s="389"/>
      <c r="AG24" s="390"/>
      <c r="AH24" s="391">
        <v>107</v>
      </c>
      <c r="AI24" s="392"/>
      <c r="AJ24" s="392"/>
      <c r="AK24" s="392"/>
      <c r="AL24" s="393"/>
      <c r="AM24" s="391">
        <v>323568</v>
      </c>
      <c r="AN24" s="392"/>
      <c r="AO24" s="392"/>
      <c r="AP24" s="392"/>
      <c r="AQ24" s="392"/>
      <c r="AR24" s="393"/>
      <c r="AS24" s="391">
        <v>3024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5735302</v>
      </c>
      <c r="BO24" s="416"/>
      <c r="BP24" s="416"/>
      <c r="BQ24" s="416"/>
      <c r="BR24" s="416"/>
      <c r="BS24" s="416"/>
      <c r="BT24" s="416"/>
      <c r="BU24" s="417"/>
      <c r="BV24" s="415">
        <v>5774779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6160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508681</v>
      </c>
      <c r="BO25" s="411"/>
      <c r="BP25" s="411"/>
      <c r="BQ25" s="411"/>
      <c r="BR25" s="411"/>
      <c r="BS25" s="411"/>
      <c r="BT25" s="411"/>
      <c r="BU25" s="412"/>
      <c r="BV25" s="410">
        <v>641227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5698</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66538</v>
      </c>
      <c r="AN26" s="392"/>
      <c r="AO26" s="392"/>
      <c r="AP26" s="392"/>
      <c r="AQ26" s="392"/>
      <c r="AR26" s="393"/>
      <c r="AS26" s="391">
        <v>3502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1000</v>
      </c>
      <c r="BO26" s="416"/>
      <c r="BP26" s="416"/>
      <c r="BQ26" s="416"/>
      <c r="BR26" s="416"/>
      <c r="BS26" s="416"/>
      <c r="BT26" s="416"/>
      <c r="BU26" s="417"/>
      <c r="BV26" s="415">
        <v>465</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3309</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28152</v>
      </c>
      <c r="AN27" s="392"/>
      <c r="AO27" s="392"/>
      <c r="AP27" s="392"/>
      <c r="AQ27" s="392"/>
      <c r="AR27" s="393"/>
      <c r="AS27" s="391">
        <v>2346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1140433</v>
      </c>
      <c r="BO27" s="419"/>
      <c r="BP27" s="419"/>
      <c r="BQ27" s="419"/>
      <c r="BR27" s="419"/>
      <c r="BS27" s="419"/>
      <c r="BT27" s="419"/>
      <c r="BU27" s="420"/>
      <c r="BV27" s="418">
        <v>1139874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2758</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2880190</v>
      </c>
      <c r="BO28" s="411"/>
      <c r="BP28" s="411"/>
      <c r="BQ28" s="411"/>
      <c r="BR28" s="411"/>
      <c r="BS28" s="411"/>
      <c r="BT28" s="411"/>
      <c r="BU28" s="412"/>
      <c r="BV28" s="410">
        <v>2611834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2206</v>
      </c>
      <c r="R29" s="392"/>
      <c r="S29" s="392"/>
      <c r="T29" s="392"/>
      <c r="U29" s="392"/>
      <c r="V29" s="393"/>
      <c r="W29" s="458"/>
      <c r="X29" s="459"/>
      <c r="Y29" s="460"/>
      <c r="Z29" s="388" t="s">
        <v>170</v>
      </c>
      <c r="AA29" s="389"/>
      <c r="AB29" s="389"/>
      <c r="AC29" s="389"/>
      <c r="AD29" s="389"/>
      <c r="AE29" s="389"/>
      <c r="AF29" s="389"/>
      <c r="AG29" s="390"/>
      <c r="AH29" s="391">
        <v>119</v>
      </c>
      <c r="AI29" s="392"/>
      <c r="AJ29" s="392"/>
      <c r="AK29" s="392"/>
      <c r="AL29" s="393"/>
      <c r="AM29" s="391">
        <v>351720</v>
      </c>
      <c r="AN29" s="392"/>
      <c r="AO29" s="392"/>
      <c r="AP29" s="392"/>
      <c r="AQ29" s="392"/>
      <c r="AR29" s="393"/>
      <c r="AS29" s="391">
        <v>2956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238421</v>
      </c>
      <c r="BO29" s="416"/>
      <c r="BP29" s="416"/>
      <c r="BQ29" s="416"/>
      <c r="BR29" s="416"/>
      <c r="BS29" s="416"/>
      <c r="BT29" s="416"/>
      <c r="BU29" s="417"/>
      <c r="BV29" s="415">
        <v>388349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1107819</v>
      </c>
      <c r="BO30" s="419"/>
      <c r="BP30" s="419"/>
      <c r="BQ30" s="419"/>
      <c r="BR30" s="419"/>
      <c r="BS30" s="419"/>
      <c r="BT30" s="419"/>
      <c r="BU30" s="420"/>
      <c r="BV30" s="418">
        <v>1110482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北島町国民健康保険（保険事業勘定）特別会計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北島町水道事業会計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北島町特別会計公共下水道事業</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板野東部消防組合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北島町労働者福祉協会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北島町介護保険（保険事業勘定）特別会計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徳島県市町村総合事務組合（一般会計）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北島町土地開発公社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北島町後期高齢者医療特別会計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徳島県市町村総合事務組合（徳島滞納整理機構特別会計）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北島町介護保険（サービス事業勘定）特別会計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徳島県後期高齢者医療広域連合（一般会計）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徳島県後期高齢者医療広域連合（後期高齢者医療事業会計）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板野東部青少年育成センター組合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松茂町外二町競艇事業組合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徳島県市町村議会議員公務災害補償等組合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4" zoomScale="85" zoomScaleNormal="85"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0" t="s">
        <v>525</v>
      </c>
      <c r="D34" s="1180"/>
      <c r="E34" s="1181"/>
      <c r="F34" s="32">
        <v>13.96</v>
      </c>
      <c r="G34" s="33">
        <v>13.49</v>
      </c>
      <c r="H34" s="33">
        <v>12.18</v>
      </c>
      <c r="I34" s="33">
        <v>12.42</v>
      </c>
      <c r="J34" s="34">
        <v>12.97</v>
      </c>
      <c r="K34" s="22"/>
      <c r="L34" s="22"/>
      <c r="M34" s="22"/>
      <c r="N34" s="22"/>
      <c r="O34" s="22"/>
      <c r="P34" s="22"/>
    </row>
    <row r="35" spans="1:16" ht="39" customHeight="1">
      <c r="A35" s="22"/>
      <c r="B35" s="35"/>
      <c r="C35" s="1174" t="s">
        <v>526</v>
      </c>
      <c r="D35" s="1175"/>
      <c r="E35" s="1176"/>
      <c r="F35" s="36">
        <v>10.17</v>
      </c>
      <c r="G35" s="37">
        <v>11.04</v>
      </c>
      <c r="H35" s="37">
        <v>5.65</v>
      </c>
      <c r="I35" s="37">
        <v>10.93</v>
      </c>
      <c r="J35" s="38">
        <v>6.11</v>
      </c>
      <c r="K35" s="22"/>
      <c r="L35" s="22"/>
      <c r="M35" s="22"/>
      <c r="N35" s="22"/>
      <c r="O35" s="22"/>
      <c r="P35" s="22"/>
    </row>
    <row r="36" spans="1:16" ht="39" customHeight="1">
      <c r="A36" s="22"/>
      <c r="B36" s="35"/>
      <c r="C36" s="1174" t="s">
        <v>527</v>
      </c>
      <c r="D36" s="1175"/>
      <c r="E36" s="1176"/>
      <c r="F36" s="36">
        <v>1.77</v>
      </c>
      <c r="G36" s="37">
        <v>1.53</v>
      </c>
      <c r="H36" s="37">
        <v>1.72</v>
      </c>
      <c r="I36" s="37">
        <v>3.37</v>
      </c>
      <c r="J36" s="38">
        <v>5.76</v>
      </c>
      <c r="K36" s="22"/>
      <c r="L36" s="22"/>
      <c r="M36" s="22"/>
      <c r="N36" s="22"/>
      <c r="O36" s="22"/>
      <c r="P36" s="22"/>
    </row>
    <row r="37" spans="1:16" ht="39" customHeight="1">
      <c r="A37" s="22"/>
      <c r="B37" s="35"/>
      <c r="C37" s="1174" t="s">
        <v>528</v>
      </c>
      <c r="D37" s="1175"/>
      <c r="E37" s="1176"/>
      <c r="F37" s="36">
        <v>2.0699999999999998</v>
      </c>
      <c r="G37" s="37">
        <v>3.18</v>
      </c>
      <c r="H37" s="37">
        <v>2.65</v>
      </c>
      <c r="I37" s="37">
        <v>3.14</v>
      </c>
      <c r="J37" s="38">
        <v>3.2</v>
      </c>
      <c r="K37" s="22"/>
      <c r="L37" s="22"/>
      <c r="M37" s="22"/>
      <c r="N37" s="22"/>
      <c r="O37" s="22"/>
      <c r="P37" s="22"/>
    </row>
    <row r="38" spans="1:16" ht="39" customHeight="1">
      <c r="A38" s="22"/>
      <c r="B38" s="35"/>
      <c r="C38" s="1174" t="s">
        <v>529</v>
      </c>
      <c r="D38" s="1175"/>
      <c r="E38" s="1176"/>
      <c r="F38" s="36">
        <v>0.57999999999999996</v>
      </c>
      <c r="G38" s="37">
        <v>0.46</v>
      </c>
      <c r="H38" s="37">
        <v>0.3</v>
      </c>
      <c r="I38" s="37">
        <v>0.25</v>
      </c>
      <c r="J38" s="38">
        <v>0.82</v>
      </c>
      <c r="K38" s="22"/>
      <c r="L38" s="22"/>
      <c r="M38" s="22"/>
      <c r="N38" s="22"/>
      <c r="O38" s="22"/>
      <c r="P38" s="22"/>
    </row>
    <row r="39" spans="1:16" ht="39" customHeight="1">
      <c r="A39" s="22"/>
      <c r="B39" s="35"/>
      <c r="C39" s="1174" t="s">
        <v>530</v>
      </c>
      <c r="D39" s="1175"/>
      <c r="E39" s="1176"/>
      <c r="F39" s="36">
        <v>0.2</v>
      </c>
      <c r="G39" s="37">
        <v>0.22</v>
      </c>
      <c r="H39" s="37">
        <v>0.24</v>
      </c>
      <c r="I39" s="37">
        <v>0.25</v>
      </c>
      <c r="J39" s="38">
        <v>0.28000000000000003</v>
      </c>
      <c r="K39" s="22"/>
      <c r="L39" s="22"/>
      <c r="M39" s="22"/>
      <c r="N39" s="22"/>
      <c r="O39" s="22"/>
      <c r="P39" s="22"/>
    </row>
    <row r="40" spans="1:16" ht="39" customHeight="1">
      <c r="A40" s="22"/>
      <c r="B40" s="35"/>
      <c r="C40" s="1174" t="s">
        <v>531</v>
      </c>
      <c r="D40" s="1175"/>
      <c r="E40" s="1176"/>
      <c r="F40" s="36">
        <v>0</v>
      </c>
      <c r="G40" s="37">
        <v>0.02</v>
      </c>
      <c r="H40" s="37">
        <v>0.08</v>
      </c>
      <c r="I40" s="37">
        <v>0.13</v>
      </c>
      <c r="J40" s="38">
        <v>0.12</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532</v>
      </c>
      <c r="D42" s="1175"/>
      <c r="E42" s="1176"/>
      <c r="F42" s="36" t="s">
        <v>479</v>
      </c>
      <c r="G42" s="37" t="s">
        <v>479</v>
      </c>
      <c r="H42" s="37" t="s">
        <v>479</v>
      </c>
      <c r="I42" s="37" t="s">
        <v>479</v>
      </c>
      <c r="J42" s="38" t="s">
        <v>479</v>
      </c>
      <c r="K42" s="22"/>
      <c r="L42" s="22"/>
      <c r="M42" s="22"/>
      <c r="N42" s="22"/>
      <c r="O42" s="22"/>
      <c r="P42" s="22"/>
    </row>
    <row r="43" spans="1:16" ht="39" customHeight="1" thickBot="1">
      <c r="A43" s="22"/>
      <c r="B43" s="40"/>
      <c r="C43" s="1177" t="s">
        <v>533</v>
      </c>
      <c r="D43" s="1178"/>
      <c r="E43" s="1179"/>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0" t="s">
        <v>11</v>
      </c>
      <c r="C45" s="1191"/>
      <c r="D45" s="58"/>
      <c r="E45" s="1196" t="s">
        <v>12</v>
      </c>
      <c r="F45" s="1196"/>
      <c r="G45" s="1196"/>
      <c r="H45" s="1196"/>
      <c r="I45" s="1196"/>
      <c r="J45" s="1197"/>
      <c r="K45" s="59">
        <v>504</v>
      </c>
      <c r="L45" s="60">
        <v>493</v>
      </c>
      <c r="M45" s="60">
        <v>552</v>
      </c>
      <c r="N45" s="60">
        <v>564</v>
      </c>
      <c r="O45" s="61">
        <v>581</v>
      </c>
      <c r="P45" s="48"/>
      <c r="Q45" s="48"/>
      <c r="R45" s="48"/>
      <c r="S45" s="48"/>
      <c r="T45" s="48"/>
      <c r="U45" s="48"/>
    </row>
    <row r="46" spans="1:21" ht="30.75" customHeight="1">
      <c r="A46" s="48"/>
      <c r="B46" s="1192"/>
      <c r="C46" s="1193"/>
      <c r="D46" s="62"/>
      <c r="E46" s="1184" t="s">
        <v>13</v>
      </c>
      <c r="F46" s="1184"/>
      <c r="G46" s="1184"/>
      <c r="H46" s="1184"/>
      <c r="I46" s="1184"/>
      <c r="J46" s="1185"/>
      <c r="K46" s="63" t="s">
        <v>479</v>
      </c>
      <c r="L46" s="64" t="s">
        <v>479</v>
      </c>
      <c r="M46" s="64" t="s">
        <v>479</v>
      </c>
      <c r="N46" s="64" t="s">
        <v>479</v>
      </c>
      <c r="O46" s="65" t="s">
        <v>479</v>
      </c>
      <c r="P46" s="48"/>
      <c r="Q46" s="48"/>
      <c r="R46" s="48"/>
      <c r="S46" s="48"/>
      <c r="T46" s="48"/>
      <c r="U46" s="48"/>
    </row>
    <row r="47" spans="1:21" ht="30.75" customHeight="1">
      <c r="A47" s="48"/>
      <c r="B47" s="1192"/>
      <c r="C47" s="1193"/>
      <c r="D47" s="62"/>
      <c r="E47" s="1184" t="s">
        <v>14</v>
      </c>
      <c r="F47" s="1184"/>
      <c r="G47" s="1184"/>
      <c r="H47" s="1184"/>
      <c r="I47" s="1184"/>
      <c r="J47" s="1185"/>
      <c r="K47" s="63" t="s">
        <v>479</v>
      </c>
      <c r="L47" s="64" t="s">
        <v>479</v>
      </c>
      <c r="M47" s="64" t="s">
        <v>479</v>
      </c>
      <c r="N47" s="64" t="s">
        <v>479</v>
      </c>
      <c r="O47" s="65" t="s">
        <v>479</v>
      </c>
      <c r="P47" s="48"/>
      <c r="Q47" s="48"/>
      <c r="R47" s="48"/>
      <c r="S47" s="48"/>
      <c r="T47" s="48"/>
      <c r="U47" s="48"/>
    </row>
    <row r="48" spans="1:21" ht="30.75" customHeight="1">
      <c r="A48" s="48"/>
      <c r="B48" s="1192"/>
      <c r="C48" s="1193"/>
      <c r="D48" s="62"/>
      <c r="E48" s="1184" t="s">
        <v>15</v>
      </c>
      <c r="F48" s="1184"/>
      <c r="G48" s="1184"/>
      <c r="H48" s="1184"/>
      <c r="I48" s="1184"/>
      <c r="J48" s="1185"/>
      <c r="K48" s="63">
        <v>68</v>
      </c>
      <c r="L48" s="64">
        <v>74</v>
      </c>
      <c r="M48" s="64">
        <v>80</v>
      </c>
      <c r="N48" s="64">
        <v>89</v>
      </c>
      <c r="O48" s="65">
        <v>94</v>
      </c>
      <c r="P48" s="48"/>
      <c r="Q48" s="48"/>
      <c r="R48" s="48"/>
      <c r="S48" s="48"/>
      <c r="T48" s="48"/>
      <c r="U48" s="48"/>
    </row>
    <row r="49" spans="1:21" ht="30.75" customHeight="1">
      <c r="A49" s="48"/>
      <c r="B49" s="1192"/>
      <c r="C49" s="1193"/>
      <c r="D49" s="62"/>
      <c r="E49" s="1184" t="s">
        <v>16</v>
      </c>
      <c r="F49" s="1184"/>
      <c r="G49" s="1184"/>
      <c r="H49" s="1184"/>
      <c r="I49" s="1184"/>
      <c r="J49" s="1185"/>
      <c r="K49" s="63">
        <v>32</v>
      </c>
      <c r="L49" s="64">
        <v>32</v>
      </c>
      <c r="M49" s="64">
        <v>41</v>
      </c>
      <c r="N49" s="64">
        <v>41</v>
      </c>
      <c r="O49" s="65">
        <v>41</v>
      </c>
      <c r="P49" s="48"/>
      <c r="Q49" s="48"/>
      <c r="R49" s="48"/>
      <c r="S49" s="48"/>
      <c r="T49" s="48"/>
      <c r="U49" s="48"/>
    </row>
    <row r="50" spans="1:21" ht="30.75" customHeight="1">
      <c r="A50" s="48"/>
      <c r="B50" s="1192"/>
      <c r="C50" s="1193"/>
      <c r="D50" s="62"/>
      <c r="E50" s="1184" t="s">
        <v>17</v>
      </c>
      <c r="F50" s="1184"/>
      <c r="G50" s="1184"/>
      <c r="H50" s="1184"/>
      <c r="I50" s="1184"/>
      <c r="J50" s="1185"/>
      <c r="K50" s="63" t="s">
        <v>479</v>
      </c>
      <c r="L50" s="64" t="s">
        <v>479</v>
      </c>
      <c r="M50" s="64" t="s">
        <v>479</v>
      </c>
      <c r="N50" s="64" t="s">
        <v>479</v>
      </c>
      <c r="O50" s="65" t="s">
        <v>479</v>
      </c>
      <c r="P50" s="48"/>
      <c r="Q50" s="48"/>
      <c r="R50" s="48"/>
      <c r="S50" s="48"/>
      <c r="T50" s="48"/>
      <c r="U50" s="48"/>
    </row>
    <row r="51" spans="1:21" ht="30.75" customHeight="1">
      <c r="A51" s="48"/>
      <c r="B51" s="1194"/>
      <c r="C51" s="1195"/>
      <c r="D51" s="66"/>
      <c r="E51" s="1184" t="s">
        <v>18</v>
      </c>
      <c r="F51" s="1184"/>
      <c r="G51" s="1184"/>
      <c r="H51" s="1184"/>
      <c r="I51" s="1184"/>
      <c r="J51" s="1185"/>
      <c r="K51" s="63" t="s">
        <v>479</v>
      </c>
      <c r="L51" s="64" t="s">
        <v>479</v>
      </c>
      <c r="M51" s="64" t="s">
        <v>479</v>
      </c>
      <c r="N51" s="64" t="s">
        <v>479</v>
      </c>
      <c r="O51" s="65" t="s">
        <v>479</v>
      </c>
      <c r="P51" s="48"/>
      <c r="Q51" s="48"/>
      <c r="R51" s="48"/>
      <c r="S51" s="48"/>
      <c r="T51" s="48"/>
      <c r="U51" s="48"/>
    </row>
    <row r="52" spans="1:21" ht="30.75" customHeight="1">
      <c r="A52" s="48"/>
      <c r="B52" s="1182" t="s">
        <v>19</v>
      </c>
      <c r="C52" s="1183"/>
      <c r="D52" s="66"/>
      <c r="E52" s="1184" t="s">
        <v>20</v>
      </c>
      <c r="F52" s="1184"/>
      <c r="G52" s="1184"/>
      <c r="H52" s="1184"/>
      <c r="I52" s="1184"/>
      <c r="J52" s="1185"/>
      <c r="K52" s="63">
        <v>480</v>
      </c>
      <c r="L52" s="64">
        <v>524</v>
      </c>
      <c r="M52" s="64">
        <v>536</v>
      </c>
      <c r="N52" s="64">
        <v>509</v>
      </c>
      <c r="O52" s="65">
        <v>508</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124</v>
      </c>
      <c r="L53" s="69">
        <v>75</v>
      </c>
      <c r="M53" s="69">
        <v>137</v>
      </c>
      <c r="N53" s="69">
        <v>185</v>
      </c>
      <c r="O53" s="70">
        <v>208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1" zoomScale="70" zoomScaleNormal="70" zoomScaleSheetLayoutView="100" workbookViewId="0">
      <selection activeCell="M40" sqref="M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0" t="s">
        <v>24</v>
      </c>
      <c r="C41" s="1211"/>
      <c r="D41" s="81"/>
      <c r="E41" s="1212" t="s">
        <v>25</v>
      </c>
      <c r="F41" s="1212"/>
      <c r="G41" s="1212"/>
      <c r="H41" s="1213"/>
      <c r="I41" s="82">
        <v>6144</v>
      </c>
      <c r="J41" s="83">
        <v>6148</v>
      </c>
      <c r="K41" s="83">
        <v>6055</v>
      </c>
      <c r="L41" s="83">
        <v>5941</v>
      </c>
      <c r="M41" s="84">
        <v>5871</v>
      </c>
    </row>
    <row r="42" spans="2:13" ht="27.75" customHeight="1">
      <c r="B42" s="1200"/>
      <c r="C42" s="1201"/>
      <c r="D42" s="85"/>
      <c r="E42" s="1204" t="s">
        <v>26</v>
      </c>
      <c r="F42" s="1204"/>
      <c r="G42" s="1204"/>
      <c r="H42" s="1205"/>
      <c r="I42" s="86" t="s">
        <v>479</v>
      </c>
      <c r="J42" s="87" t="s">
        <v>479</v>
      </c>
      <c r="K42" s="87" t="s">
        <v>479</v>
      </c>
      <c r="L42" s="87" t="s">
        <v>479</v>
      </c>
      <c r="M42" s="88" t="s">
        <v>479</v>
      </c>
    </row>
    <row r="43" spans="2:13" ht="27.75" customHeight="1">
      <c r="B43" s="1200"/>
      <c r="C43" s="1201"/>
      <c r="D43" s="85"/>
      <c r="E43" s="1204" t="s">
        <v>27</v>
      </c>
      <c r="F43" s="1204"/>
      <c r="G43" s="1204"/>
      <c r="H43" s="1205"/>
      <c r="I43" s="86">
        <v>1699</v>
      </c>
      <c r="J43" s="87">
        <v>1748</v>
      </c>
      <c r="K43" s="87">
        <v>1817</v>
      </c>
      <c r="L43" s="87">
        <v>1910</v>
      </c>
      <c r="M43" s="88">
        <v>1951</v>
      </c>
    </row>
    <row r="44" spans="2:13" ht="27.75" customHeight="1">
      <c r="B44" s="1200"/>
      <c r="C44" s="1201"/>
      <c r="D44" s="85"/>
      <c r="E44" s="1204" t="s">
        <v>28</v>
      </c>
      <c r="F44" s="1204"/>
      <c r="G44" s="1204"/>
      <c r="H44" s="1205"/>
      <c r="I44" s="86">
        <v>515</v>
      </c>
      <c r="J44" s="87">
        <v>491</v>
      </c>
      <c r="K44" s="87">
        <v>489</v>
      </c>
      <c r="L44" s="87">
        <v>455</v>
      </c>
      <c r="M44" s="88">
        <v>422</v>
      </c>
    </row>
    <row r="45" spans="2:13" ht="27.75" customHeight="1">
      <c r="B45" s="1200"/>
      <c r="C45" s="1201"/>
      <c r="D45" s="85"/>
      <c r="E45" s="1204" t="s">
        <v>29</v>
      </c>
      <c r="F45" s="1204"/>
      <c r="G45" s="1204"/>
      <c r="H45" s="1205"/>
      <c r="I45" s="86">
        <v>753</v>
      </c>
      <c r="J45" s="87">
        <v>792</v>
      </c>
      <c r="K45" s="87">
        <v>656</v>
      </c>
      <c r="L45" s="87">
        <v>593</v>
      </c>
      <c r="M45" s="88">
        <v>586</v>
      </c>
    </row>
    <row r="46" spans="2:13" ht="27.75" customHeight="1">
      <c r="B46" s="1200"/>
      <c r="C46" s="1201"/>
      <c r="D46" s="89"/>
      <c r="E46" s="1204" t="s">
        <v>30</v>
      </c>
      <c r="F46" s="1204"/>
      <c r="G46" s="1204"/>
      <c r="H46" s="1205"/>
      <c r="I46" s="86" t="s">
        <v>479</v>
      </c>
      <c r="J46" s="87" t="s">
        <v>479</v>
      </c>
      <c r="K46" s="87" t="s">
        <v>479</v>
      </c>
      <c r="L46" s="87" t="s">
        <v>479</v>
      </c>
      <c r="M46" s="88" t="s">
        <v>479</v>
      </c>
    </row>
    <row r="47" spans="2:13" ht="27.75" customHeight="1">
      <c r="B47" s="1200"/>
      <c r="C47" s="1201"/>
      <c r="D47" s="90"/>
      <c r="E47" s="1214" t="s">
        <v>31</v>
      </c>
      <c r="F47" s="1215"/>
      <c r="G47" s="1215"/>
      <c r="H47" s="1216"/>
      <c r="I47" s="86" t="s">
        <v>479</v>
      </c>
      <c r="J47" s="87" t="s">
        <v>479</v>
      </c>
      <c r="K47" s="87" t="s">
        <v>479</v>
      </c>
      <c r="L47" s="87" t="s">
        <v>479</v>
      </c>
      <c r="M47" s="88" t="s">
        <v>479</v>
      </c>
    </row>
    <row r="48" spans="2:13" ht="27.75" customHeight="1">
      <c r="B48" s="1200"/>
      <c r="C48" s="1201"/>
      <c r="D48" s="85"/>
      <c r="E48" s="1204" t="s">
        <v>32</v>
      </c>
      <c r="F48" s="1204"/>
      <c r="G48" s="1204"/>
      <c r="H48" s="1205"/>
      <c r="I48" s="86" t="s">
        <v>479</v>
      </c>
      <c r="J48" s="87" t="s">
        <v>479</v>
      </c>
      <c r="K48" s="87" t="s">
        <v>479</v>
      </c>
      <c r="L48" s="87" t="s">
        <v>479</v>
      </c>
      <c r="M48" s="88" t="s">
        <v>479</v>
      </c>
    </row>
    <row r="49" spans="2:13" ht="27.75" customHeight="1">
      <c r="B49" s="1202"/>
      <c r="C49" s="1203"/>
      <c r="D49" s="85"/>
      <c r="E49" s="1204" t="s">
        <v>33</v>
      </c>
      <c r="F49" s="1204"/>
      <c r="G49" s="1204"/>
      <c r="H49" s="1205"/>
      <c r="I49" s="86" t="s">
        <v>479</v>
      </c>
      <c r="J49" s="87" t="s">
        <v>479</v>
      </c>
      <c r="K49" s="87" t="s">
        <v>479</v>
      </c>
      <c r="L49" s="87" t="s">
        <v>479</v>
      </c>
      <c r="M49" s="88" t="s">
        <v>479</v>
      </c>
    </row>
    <row r="50" spans="2:13" ht="27.75" customHeight="1">
      <c r="B50" s="1198" t="s">
        <v>34</v>
      </c>
      <c r="C50" s="1199"/>
      <c r="D50" s="91"/>
      <c r="E50" s="1204" t="s">
        <v>35</v>
      </c>
      <c r="F50" s="1204"/>
      <c r="G50" s="1204"/>
      <c r="H50" s="1205"/>
      <c r="I50" s="86">
        <v>3718</v>
      </c>
      <c r="J50" s="87">
        <v>4142</v>
      </c>
      <c r="K50" s="87">
        <v>4566</v>
      </c>
      <c r="L50" s="87">
        <v>4687</v>
      </c>
      <c r="M50" s="88">
        <v>4753</v>
      </c>
    </row>
    <row r="51" spans="2:13" ht="27.75" customHeight="1">
      <c r="B51" s="1200"/>
      <c r="C51" s="1201"/>
      <c r="D51" s="85"/>
      <c r="E51" s="1204" t="s">
        <v>36</v>
      </c>
      <c r="F51" s="1204"/>
      <c r="G51" s="1204"/>
      <c r="H51" s="1205"/>
      <c r="I51" s="86">
        <v>179</v>
      </c>
      <c r="J51" s="87">
        <v>195</v>
      </c>
      <c r="K51" s="87">
        <v>187</v>
      </c>
      <c r="L51" s="87">
        <v>167</v>
      </c>
      <c r="M51" s="88">
        <v>135</v>
      </c>
    </row>
    <row r="52" spans="2:13" ht="27.75" customHeight="1">
      <c r="B52" s="1202"/>
      <c r="C52" s="1203"/>
      <c r="D52" s="85"/>
      <c r="E52" s="1204" t="s">
        <v>37</v>
      </c>
      <c r="F52" s="1204"/>
      <c r="G52" s="1204"/>
      <c r="H52" s="1205"/>
      <c r="I52" s="86">
        <v>5501</v>
      </c>
      <c r="J52" s="87">
        <v>5522</v>
      </c>
      <c r="K52" s="87">
        <v>5566</v>
      </c>
      <c r="L52" s="87">
        <v>5304</v>
      </c>
      <c r="M52" s="88">
        <v>4468</v>
      </c>
    </row>
    <row r="53" spans="2:13" ht="27.75" customHeight="1" thickBot="1">
      <c r="B53" s="1206" t="s">
        <v>38</v>
      </c>
      <c r="C53" s="1207"/>
      <c r="D53" s="92"/>
      <c r="E53" s="1208" t="s">
        <v>39</v>
      </c>
      <c r="F53" s="1208"/>
      <c r="G53" s="1208"/>
      <c r="H53" s="1209"/>
      <c r="I53" s="93">
        <v>-286</v>
      </c>
      <c r="J53" s="94">
        <v>-681</v>
      </c>
      <c r="K53" s="94">
        <v>-1302</v>
      </c>
      <c r="L53" s="94">
        <v>-1258</v>
      </c>
      <c r="M53" s="95">
        <v>-526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31" t="s">
        <v>551</v>
      </c>
      <c r="H43" s="1232"/>
      <c r="I43" s="1232"/>
      <c r="J43" s="1232"/>
      <c r="K43" s="1232"/>
      <c r="L43" s="1232"/>
      <c r="M43" s="1232"/>
      <c r="N43" s="1232"/>
      <c r="O43" s="1233"/>
    </row>
    <row r="44" spans="2:17">
      <c r="B44" s="250"/>
      <c r="C44" s="246"/>
      <c r="D44" s="246"/>
      <c r="E44" s="246"/>
      <c r="F44" s="246"/>
      <c r="G44" s="1234"/>
      <c r="H44" s="1235"/>
      <c r="I44" s="1235"/>
      <c r="J44" s="1235"/>
      <c r="K44" s="1235"/>
      <c r="L44" s="1235"/>
      <c r="M44" s="1235"/>
      <c r="N44" s="1235"/>
      <c r="O44" s="1236"/>
    </row>
    <row r="45" spans="2:17">
      <c r="B45" s="250"/>
      <c r="C45" s="246"/>
      <c r="D45" s="246"/>
      <c r="E45" s="246"/>
      <c r="F45" s="246"/>
      <c r="G45" s="1234"/>
      <c r="H45" s="1235"/>
      <c r="I45" s="1235"/>
      <c r="J45" s="1235"/>
      <c r="K45" s="1235"/>
      <c r="L45" s="1235"/>
      <c r="M45" s="1235"/>
      <c r="N45" s="1235"/>
      <c r="O45" s="1236"/>
    </row>
    <row r="46" spans="2:17">
      <c r="B46" s="250"/>
      <c r="C46" s="246"/>
      <c r="D46" s="246"/>
      <c r="E46" s="246"/>
      <c r="F46" s="246"/>
      <c r="G46" s="1234"/>
      <c r="H46" s="1235"/>
      <c r="I46" s="1235"/>
      <c r="J46" s="1235"/>
      <c r="K46" s="1235"/>
      <c r="L46" s="1235"/>
      <c r="M46" s="1235"/>
      <c r="N46" s="1235"/>
      <c r="O46" s="1236"/>
    </row>
    <row r="47" spans="2:17">
      <c r="B47" s="250"/>
      <c r="C47" s="246"/>
      <c r="D47" s="246"/>
      <c r="E47" s="246"/>
      <c r="F47" s="246"/>
      <c r="G47" s="1237"/>
      <c r="H47" s="1238"/>
      <c r="I47" s="1238"/>
      <c r="J47" s="1238"/>
      <c r="K47" s="1238"/>
      <c r="L47" s="1238"/>
      <c r="M47" s="1238"/>
      <c r="N47" s="1238"/>
      <c r="O47" s="123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40"/>
      <c r="H50" s="1241"/>
      <c r="I50" s="1241"/>
      <c r="J50" s="1242"/>
      <c r="K50" s="356" t="s">
        <v>519</v>
      </c>
      <c r="L50" s="356" t="s">
        <v>520</v>
      </c>
      <c r="M50" s="356" t="s">
        <v>521</v>
      </c>
      <c r="N50" s="356" t="s">
        <v>522</v>
      </c>
      <c r="O50" s="356" t="s">
        <v>523</v>
      </c>
    </row>
    <row r="51" spans="1:17">
      <c r="B51" s="250"/>
      <c r="C51" s="246"/>
      <c r="D51" s="246"/>
      <c r="E51" s="246"/>
      <c r="F51" s="246"/>
      <c r="G51" s="1243" t="s">
        <v>553</v>
      </c>
      <c r="H51" s="1244"/>
      <c r="I51" s="1249" t="s">
        <v>554</v>
      </c>
      <c r="J51" s="1249"/>
      <c r="K51" s="1251"/>
      <c r="L51" s="1251"/>
      <c r="M51" s="1251"/>
      <c r="N51" s="1217"/>
      <c r="O51" s="1251"/>
    </row>
    <row r="52" spans="1:17">
      <c r="B52" s="250"/>
      <c r="C52" s="246"/>
      <c r="D52" s="246"/>
      <c r="E52" s="246"/>
      <c r="F52" s="246"/>
      <c r="G52" s="1245"/>
      <c r="H52" s="1246"/>
      <c r="I52" s="1250"/>
      <c r="J52" s="1250"/>
      <c r="K52" s="1217"/>
      <c r="L52" s="1217"/>
      <c r="M52" s="1217"/>
      <c r="N52" s="1217"/>
      <c r="O52" s="1217"/>
    </row>
    <row r="53" spans="1:17">
      <c r="A53" s="357"/>
      <c r="B53" s="250"/>
      <c r="C53" s="246"/>
      <c r="D53" s="246"/>
      <c r="E53" s="246"/>
      <c r="F53" s="246"/>
      <c r="G53" s="1245"/>
      <c r="H53" s="1246"/>
      <c r="I53" s="1229" t="s">
        <v>555</v>
      </c>
      <c r="J53" s="1229"/>
      <c r="K53" s="1252"/>
      <c r="L53" s="1252"/>
      <c r="M53" s="1252"/>
      <c r="N53" s="1221">
        <v>54.7</v>
      </c>
      <c r="O53" s="1252"/>
    </row>
    <row r="54" spans="1:17">
      <c r="A54" s="357"/>
      <c r="B54" s="250"/>
      <c r="C54" s="246"/>
      <c r="D54" s="246"/>
      <c r="E54" s="246"/>
      <c r="F54" s="246"/>
      <c r="G54" s="1247"/>
      <c r="H54" s="1248"/>
      <c r="I54" s="1229"/>
      <c r="J54" s="1229"/>
      <c r="K54" s="1222"/>
      <c r="L54" s="1222"/>
      <c r="M54" s="1222"/>
      <c r="N54" s="1222"/>
      <c r="O54" s="1222"/>
    </row>
    <row r="55" spans="1:17">
      <c r="A55" s="357"/>
      <c r="B55" s="250"/>
      <c r="C55" s="246"/>
      <c r="D55" s="246"/>
      <c r="E55" s="246"/>
      <c r="F55" s="246"/>
      <c r="G55" s="1223" t="s">
        <v>556</v>
      </c>
      <c r="H55" s="1224"/>
      <c r="I55" s="1229" t="s">
        <v>554</v>
      </c>
      <c r="J55" s="1229"/>
      <c r="K55" s="1251"/>
      <c r="L55" s="1251"/>
      <c r="M55" s="1251"/>
      <c r="N55" s="1217">
        <v>13</v>
      </c>
      <c r="O55" s="1251"/>
    </row>
    <row r="56" spans="1:17">
      <c r="A56" s="357"/>
      <c r="B56" s="250"/>
      <c r="C56" s="246"/>
      <c r="D56" s="246"/>
      <c r="E56" s="246"/>
      <c r="F56" s="246"/>
      <c r="G56" s="1225"/>
      <c r="H56" s="1226"/>
      <c r="I56" s="1229"/>
      <c r="J56" s="1229"/>
      <c r="K56" s="1217"/>
      <c r="L56" s="1217"/>
      <c r="M56" s="1217"/>
      <c r="N56" s="1217"/>
      <c r="O56" s="1217"/>
    </row>
    <row r="57" spans="1:17" s="357" customFormat="1">
      <c r="B57" s="358"/>
      <c r="C57" s="354"/>
      <c r="D57" s="354"/>
      <c r="E57" s="354"/>
      <c r="F57" s="354"/>
      <c r="G57" s="1225"/>
      <c r="H57" s="1226"/>
      <c r="I57" s="1219" t="s">
        <v>555</v>
      </c>
      <c r="J57" s="1219"/>
      <c r="K57" s="1252"/>
      <c r="L57" s="1252"/>
      <c r="M57" s="1252"/>
      <c r="N57" s="1221">
        <v>53.4</v>
      </c>
      <c r="O57" s="1252"/>
      <c r="P57" s="359"/>
      <c r="Q57" s="358"/>
    </row>
    <row r="58" spans="1:17" s="357" customFormat="1">
      <c r="A58" s="245"/>
      <c r="B58" s="358"/>
      <c r="C58" s="354"/>
      <c r="D58" s="354"/>
      <c r="E58" s="354"/>
      <c r="F58" s="354"/>
      <c r="G58" s="1227"/>
      <c r="H58" s="1228"/>
      <c r="I58" s="1219"/>
      <c r="J58" s="1219"/>
      <c r="K58" s="1222"/>
      <c r="L58" s="1222"/>
      <c r="M58" s="1222"/>
      <c r="N58" s="1222"/>
      <c r="O58" s="122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31" t="s">
        <v>558</v>
      </c>
      <c r="H65" s="1232"/>
      <c r="I65" s="1232"/>
      <c r="J65" s="1232"/>
      <c r="K65" s="1232"/>
      <c r="L65" s="1232"/>
      <c r="M65" s="1232"/>
      <c r="N65" s="1232"/>
      <c r="O65" s="1233"/>
    </row>
    <row r="66" spans="2:30">
      <c r="B66" s="250"/>
      <c r="C66" s="246"/>
      <c r="D66" s="246"/>
      <c r="E66" s="246"/>
      <c r="F66" s="246"/>
      <c r="G66" s="1234"/>
      <c r="H66" s="1235"/>
      <c r="I66" s="1235"/>
      <c r="J66" s="1235"/>
      <c r="K66" s="1235"/>
      <c r="L66" s="1235"/>
      <c r="M66" s="1235"/>
      <c r="N66" s="1235"/>
      <c r="O66" s="1236"/>
    </row>
    <row r="67" spans="2:30">
      <c r="B67" s="250"/>
      <c r="C67" s="246"/>
      <c r="D67" s="246"/>
      <c r="E67" s="246"/>
      <c r="F67" s="246"/>
      <c r="G67" s="1234"/>
      <c r="H67" s="1235"/>
      <c r="I67" s="1235"/>
      <c r="J67" s="1235"/>
      <c r="K67" s="1235"/>
      <c r="L67" s="1235"/>
      <c r="M67" s="1235"/>
      <c r="N67" s="1235"/>
      <c r="O67" s="1236"/>
    </row>
    <row r="68" spans="2:30">
      <c r="B68" s="250"/>
      <c r="C68" s="246"/>
      <c r="D68" s="246"/>
      <c r="E68" s="246"/>
      <c r="F68" s="246"/>
      <c r="G68" s="1234"/>
      <c r="H68" s="1235"/>
      <c r="I68" s="1235"/>
      <c r="J68" s="1235"/>
      <c r="K68" s="1235"/>
      <c r="L68" s="1235"/>
      <c r="M68" s="1235"/>
      <c r="N68" s="1235"/>
      <c r="O68" s="1236"/>
    </row>
    <row r="69" spans="2:30">
      <c r="B69" s="250"/>
      <c r="C69" s="246"/>
      <c r="D69" s="246"/>
      <c r="E69" s="246"/>
      <c r="F69" s="246"/>
      <c r="G69" s="1237"/>
      <c r="H69" s="1238"/>
      <c r="I69" s="1238"/>
      <c r="J69" s="1238"/>
      <c r="K69" s="1238"/>
      <c r="L69" s="1238"/>
      <c r="M69" s="1238"/>
      <c r="N69" s="1238"/>
      <c r="O69" s="123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40"/>
      <c r="H72" s="1241"/>
      <c r="I72" s="1241"/>
      <c r="J72" s="1242"/>
      <c r="K72" s="356" t="s">
        <v>519</v>
      </c>
      <c r="L72" s="356" t="s">
        <v>520</v>
      </c>
      <c r="M72" s="356" t="s">
        <v>521</v>
      </c>
      <c r="N72" s="356" t="s">
        <v>522</v>
      </c>
      <c r="O72" s="356" t="s">
        <v>523</v>
      </c>
    </row>
    <row r="73" spans="2:30">
      <c r="B73" s="250"/>
      <c r="C73" s="246"/>
      <c r="D73" s="246"/>
      <c r="E73" s="246"/>
      <c r="F73" s="246"/>
      <c r="G73" s="1243" t="s">
        <v>553</v>
      </c>
      <c r="H73" s="1244"/>
      <c r="I73" s="1249" t="s">
        <v>554</v>
      </c>
      <c r="J73" s="1249"/>
      <c r="K73" s="1230"/>
      <c r="L73" s="1230"/>
      <c r="M73" s="1217"/>
      <c r="N73" s="1217"/>
      <c r="O73" s="1217"/>
      <c r="S73" s="245">
        <v>9.9</v>
      </c>
    </row>
    <row r="74" spans="2:30">
      <c r="B74" s="250"/>
      <c r="C74" s="246"/>
      <c r="D74" s="246"/>
      <c r="E74" s="246"/>
      <c r="F74" s="246"/>
      <c r="G74" s="1245"/>
      <c r="H74" s="1246"/>
      <c r="I74" s="1250"/>
      <c r="J74" s="1250"/>
      <c r="K74" s="1230"/>
      <c r="L74" s="1230"/>
      <c r="M74" s="1217"/>
      <c r="N74" s="1217"/>
      <c r="O74" s="1217"/>
    </row>
    <row r="75" spans="2:30">
      <c r="B75" s="250"/>
      <c r="C75" s="246"/>
      <c r="D75" s="246"/>
      <c r="E75" s="246"/>
      <c r="F75" s="246"/>
      <c r="G75" s="1245"/>
      <c r="H75" s="1246"/>
      <c r="I75" s="1229" t="s">
        <v>560</v>
      </c>
      <c r="J75" s="1229"/>
      <c r="K75" s="1221">
        <v>4.9000000000000004</v>
      </c>
      <c r="L75" s="1221">
        <v>3.5</v>
      </c>
      <c r="M75" s="1221">
        <v>2.8</v>
      </c>
      <c r="N75" s="1221">
        <v>3.2</v>
      </c>
      <c r="O75" s="1221">
        <v>4.2</v>
      </c>
      <c r="U75" s="245">
        <v>81.2</v>
      </c>
      <c r="W75" s="245">
        <v>87.2</v>
      </c>
      <c r="Y75" s="245">
        <v>99.8</v>
      </c>
      <c r="AA75" s="245">
        <v>109.5</v>
      </c>
      <c r="AC75" s="245">
        <v>115.2</v>
      </c>
    </row>
    <row r="76" spans="2:30">
      <c r="B76" s="250"/>
      <c r="C76" s="246"/>
      <c r="D76" s="246"/>
      <c r="E76" s="246"/>
      <c r="F76" s="246"/>
      <c r="G76" s="1247"/>
      <c r="H76" s="1248"/>
      <c r="I76" s="1229"/>
      <c r="J76" s="1229"/>
      <c r="K76" s="1222"/>
      <c r="L76" s="1222"/>
      <c r="M76" s="1222"/>
      <c r="N76" s="1222"/>
      <c r="O76" s="1222"/>
    </row>
    <row r="77" spans="2:30">
      <c r="B77" s="250"/>
      <c r="C77" s="246"/>
      <c r="D77" s="246"/>
      <c r="E77" s="246"/>
      <c r="F77" s="246"/>
      <c r="G77" s="1223" t="s">
        <v>556</v>
      </c>
      <c r="H77" s="1224"/>
      <c r="I77" s="1229" t="s">
        <v>554</v>
      </c>
      <c r="J77" s="1229"/>
      <c r="K77" s="1230">
        <v>30.7</v>
      </c>
      <c r="L77" s="1230">
        <v>22.3</v>
      </c>
      <c r="M77" s="1217">
        <v>20.3</v>
      </c>
      <c r="N77" s="1217">
        <v>13</v>
      </c>
      <c r="O77" s="1217">
        <v>21</v>
      </c>
      <c r="R77" s="245">
        <v>12.3</v>
      </c>
      <c r="T77" s="245">
        <v>11.1</v>
      </c>
    </row>
    <row r="78" spans="2:30">
      <c r="B78" s="250"/>
      <c r="C78" s="246"/>
      <c r="D78" s="246"/>
      <c r="E78" s="246"/>
      <c r="F78" s="246"/>
      <c r="G78" s="1225"/>
      <c r="H78" s="1226"/>
      <c r="I78" s="1229"/>
      <c r="J78" s="1229"/>
      <c r="K78" s="1230"/>
      <c r="L78" s="1230"/>
      <c r="M78" s="1217"/>
      <c r="N78" s="1217"/>
      <c r="O78" s="1217"/>
    </row>
    <row r="79" spans="2:30">
      <c r="B79" s="250"/>
      <c r="C79" s="246"/>
      <c r="D79" s="246"/>
      <c r="E79" s="246"/>
      <c r="F79" s="246"/>
      <c r="G79" s="1225"/>
      <c r="H79" s="1226"/>
      <c r="I79" s="1218" t="s">
        <v>560</v>
      </c>
      <c r="J79" s="1219"/>
      <c r="K79" s="1220">
        <v>9.1999999999999993</v>
      </c>
      <c r="L79" s="1220">
        <v>8.5</v>
      </c>
      <c r="M79" s="1220">
        <v>7.7</v>
      </c>
      <c r="N79" s="1220">
        <v>6.8</v>
      </c>
      <c r="O79" s="1220">
        <v>6.8</v>
      </c>
      <c r="V79" s="245">
        <v>53.5</v>
      </c>
      <c r="X79" s="245">
        <v>48.2</v>
      </c>
      <c r="Z79" s="245">
        <v>34.200000000000003</v>
      </c>
      <c r="AB79" s="245">
        <v>30.3</v>
      </c>
      <c r="AD79" s="245">
        <v>28.9</v>
      </c>
    </row>
    <row r="80" spans="2:30">
      <c r="B80" s="250"/>
      <c r="C80" s="246"/>
      <c r="D80" s="246"/>
      <c r="E80" s="246"/>
      <c r="F80" s="246"/>
      <c r="G80" s="1227"/>
      <c r="H80" s="1228"/>
      <c r="I80" s="1219"/>
      <c r="J80" s="1219"/>
      <c r="K80" s="1220"/>
      <c r="L80" s="1220"/>
      <c r="M80" s="1220"/>
      <c r="N80" s="1220"/>
      <c r="O80" s="122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27536</v>
      </c>
      <c r="E3" s="118"/>
      <c r="F3" s="119">
        <v>46819</v>
      </c>
      <c r="G3" s="120"/>
      <c r="H3" s="121"/>
    </row>
    <row r="4" spans="1:8">
      <c r="A4" s="122"/>
      <c r="B4" s="123"/>
      <c r="C4" s="124"/>
      <c r="D4" s="125">
        <v>15299</v>
      </c>
      <c r="E4" s="126"/>
      <c r="F4" s="127">
        <v>24121</v>
      </c>
      <c r="G4" s="128"/>
      <c r="H4" s="129"/>
    </row>
    <row r="5" spans="1:8">
      <c r="A5" s="110" t="s">
        <v>513</v>
      </c>
      <c r="B5" s="115"/>
      <c r="C5" s="116"/>
      <c r="D5" s="117">
        <v>31769</v>
      </c>
      <c r="E5" s="118"/>
      <c r="F5" s="119">
        <v>53270</v>
      </c>
      <c r="G5" s="120"/>
      <c r="H5" s="121"/>
    </row>
    <row r="6" spans="1:8">
      <c r="A6" s="122"/>
      <c r="B6" s="123"/>
      <c r="C6" s="124"/>
      <c r="D6" s="125">
        <v>21661</v>
      </c>
      <c r="E6" s="126"/>
      <c r="F6" s="127">
        <v>24316</v>
      </c>
      <c r="G6" s="128"/>
      <c r="H6" s="129"/>
    </row>
    <row r="7" spans="1:8">
      <c r="A7" s="110" t="s">
        <v>514</v>
      </c>
      <c r="B7" s="115"/>
      <c r="C7" s="116"/>
      <c r="D7" s="117">
        <v>24671</v>
      </c>
      <c r="E7" s="118"/>
      <c r="F7" s="119">
        <v>53292</v>
      </c>
      <c r="G7" s="120"/>
      <c r="H7" s="121"/>
    </row>
    <row r="8" spans="1:8">
      <c r="A8" s="122"/>
      <c r="B8" s="123"/>
      <c r="C8" s="124"/>
      <c r="D8" s="125">
        <v>9684</v>
      </c>
      <c r="E8" s="126"/>
      <c r="F8" s="127">
        <v>28900</v>
      </c>
      <c r="G8" s="128"/>
      <c r="H8" s="129"/>
    </row>
    <row r="9" spans="1:8">
      <c r="A9" s="110" t="s">
        <v>515</v>
      </c>
      <c r="B9" s="115"/>
      <c r="C9" s="116"/>
      <c r="D9" s="117">
        <v>23243</v>
      </c>
      <c r="E9" s="118"/>
      <c r="F9" s="119">
        <v>49919</v>
      </c>
      <c r="G9" s="120"/>
      <c r="H9" s="121"/>
    </row>
    <row r="10" spans="1:8">
      <c r="A10" s="122"/>
      <c r="B10" s="123"/>
      <c r="C10" s="124"/>
      <c r="D10" s="125">
        <v>6242</v>
      </c>
      <c r="E10" s="126"/>
      <c r="F10" s="127">
        <v>26398</v>
      </c>
      <c r="G10" s="128"/>
      <c r="H10" s="129"/>
    </row>
    <row r="11" spans="1:8">
      <c r="A11" s="110" t="s">
        <v>516</v>
      </c>
      <c r="B11" s="115"/>
      <c r="C11" s="116"/>
      <c r="D11" s="117">
        <v>29203</v>
      </c>
      <c r="E11" s="118"/>
      <c r="F11" s="119">
        <v>47738</v>
      </c>
      <c r="G11" s="120"/>
      <c r="H11" s="121"/>
    </row>
    <row r="12" spans="1:8">
      <c r="A12" s="122"/>
      <c r="B12" s="123"/>
      <c r="C12" s="130"/>
      <c r="D12" s="125">
        <v>14067</v>
      </c>
      <c r="E12" s="126"/>
      <c r="F12" s="127">
        <v>24937</v>
      </c>
      <c r="G12" s="128"/>
      <c r="H12" s="129"/>
    </row>
    <row r="13" spans="1:8">
      <c r="A13" s="110"/>
      <c r="B13" s="115"/>
      <c r="C13" s="131"/>
      <c r="D13" s="132">
        <v>27284</v>
      </c>
      <c r="E13" s="133"/>
      <c r="F13" s="134">
        <v>50208</v>
      </c>
      <c r="G13" s="135"/>
      <c r="H13" s="121"/>
    </row>
    <row r="14" spans="1:8">
      <c r="A14" s="122"/>
      <c r="B14" s="123"/>
      <c r="C14" s="124"/>
      <c r="D14" s="125">
        <v>13391</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10.18</v>
      </c>
      <c r="C19" s="136">
        <f>ROUND(VALUE(SUBSTITUTE(実質収支比率等に係る経年分析!G$48,"▲","-")),2)</f>
        <v>11.04</v>
      </c>
      <c r="D19" s="136">
        <f>ROUND(VALUE(SUBSTITUTE(実質収支比率等に係る経年分析!H$48,"▲","-")),2)</f>
        <v>5.66</v>
      </c>
      <c r="E19" s="136">
        <f>ROUND(VALUE(SUBSTITUTE(実質収支比率等に係る経年分析!I$48,"▲","-")),2)</f>
        <v>10.93</v>
      </c>
      <c r="F19" s="136">
        <f>ROUND(VALUE(SUBSTITUTE(実質収支比率等に係る経年分析!J$48,"▲","-")),2)</f>
        <v>6.12</v>
      </c>
    </row>
    <row r="20" spans="1:11">
      <c r="A20" s="136" t="s">
        <v>44</v>
      </c>
      <c r="B20" s="136">
        <f>ROUND(VALUE(SUBSTITUTE(実質収支比率等に係る経年分析!F$47,"▲","-")),2)</f>
        <v>37.65</v>
      </c>
      <c r="C20" s="136">
        <f>ROUND(VALUE(SUBSTITUTE(実質収支比率等に係る経年分析!G$47,"▲","-")),2)</f>
        <v>47.08</v>
      </c>
      <c r="D20" s="136">
        <f>ROUND(VALUE(SUBSTITUTE(実質収支比率等に係る経年分析!H$47,"▲","-")),2)</f>
        <v>51.02</v>
      </c>
      <c r="E20" s="136">
        <f>ROUND(VALUE(SUBSTITUTE(実質収支比率等に係る経年分析!I$47,"▲","-")),2)</f>
        <v>56.6</v>
      </c>
      <c r="F20" s="136">
        <f>ROUND(VALUE(SUBSTITUTE(実質収支比率等に係る経年分析!J$47,"▲","-")),2)</f>
        <v>61.8</v>
      </c>
    </row>
    <row r="21" spans="1:11">
      <c r="A21" s="136" t="s">
        <v>45</v>
      </c>
      <c r="B21" s="136">
        <f>IF(ISNUMBER(VALUE(SUBSTITUTE(実質収支比率等に係る経年分析!F$49,"▲","-"))),ROUND(VALUE(SUBSTITUTE(実質収支比率等に係る経年分析!F$49,"▲","-")),2),NA())</f>
        <v>9.27</v>
      </c>
      <c r="C21" s="136">
        <f>IF(ISNUMBER(VALUE(SUBSTITUTE(実質収支比率等に係る経年分析!G$49,"▲","-"))),ROUND(VALUE(SUBSTITUTE(実質収支比率等に係る経年分析!G$49,"▲","-")),2),NA())</f>
        <v>11.77</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12.29</v>
      </c>
      <c r="F21" s="136">
        <f>IF(ISNUMBER(VALUE(SUBSTITUTE(実質収支比率等に係る経年分析!J$49,"▲","-"))),ROUND(VALUE(SUBSTITUTE(実質収支比率等に係る経年分析!J$49,"▲","-")),2),NA())</f>
        <v>1.05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北島町介護保険（サービス事業勘定）特別会計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北島町後期高齢者医療特別会計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c r="A32" s="137" t="str">
        <f>IF(連結実質赤字比率に係る赤字・黒字の構成分析!C$38="",NA(),連結実質赤字比率に係る赤字・黒字の構成分析!C$38)</f>
        <v>北島町特別会計公共下水道事業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0.82</v>
      </c>
    </row>
    <row r="33" spans="1:16">
      <c r="A33" s="137" t="str">
        <f>IF(連結実質赤字比率に係る赤字・黒字の構成分析!C$37="",NA(),連結実質赤字比率に係る赤字・黒字の構成分析!C$37)</f>
        <v>北島町介護保険（保険事業勘定）特別会計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2.0699999999999998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v>
      </c>
    </row>
    <row r="34" spans="1:16">
      <c r="A34" s="137" t="str">
        <f>IF(連結実質赤字比率に係る赤字・黒字の構成分析!C$36="",NA(),連結実質赤字比率に係る赤字・黒字の構成分析!C$36)</f>
        <v>北島町国民健康保険（保険事業勘定）特別会計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6.11</v>
      </c>
    </row>
    <row r="36" spans="1:16">
      <c r="A36" s="137" t="str">
        <f>IF(連結実質赤字比率に係る赤字・黒字の構成分析!C$34="",NA(),連結実質赤字比率に係る赤字・黒字の構成分析!C$34)</f>
        <v>北島町水道事業会計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480</v>
      </c>
      <c r="E42" s="138"/>
      <c r="F42" s="138"/>
      <c r="G42" s="138">
        <f>'実質公債費比率（分子）の構造'!L$52</f>
        <v>524</v>
      </c>
      <c r="H42" s="138"/>
      <c r="I42" s="138"/>
      <c r="J42" s="138">
        <f>'実質公債費比率（分子）の構造'!M$52</f>
        <v>536</v>
      </c>
      <c r="K42" s="138"/>
      <c r="L42" s="138"/>
      <c r="M42" s="138">
        <f>'実質公債費比率（分子）の構造'!N$52</f>
        <v>509</v>
      </c>
      <c r="N42" s="138"/>
      <c r="O42" s="138"/>
      <c r="P42" s="138">
        <f>'実質公債費比率（分子）の構造'!O$52</f>
        <v>508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32</v>
      </c>
      <c r="C45" s="138"/>
      <c r="D45" s="138"/>
      <c r="E45" s="138">
        <f>'実質公債費比率（分子）の構造'!L$49</f>
        <v>32</v>
      </c>
      <c r="F45" s="138"/>
      <c r="G45" s="138"/>
      <c r="H45" s="138">
        <f>'実質公債費比率（分子）の構造'!M$49</f>
        <v>41</v>
      </c>
      <c r="I45" s="138"/>
      <c r="J45" s="138"/>
      <c r="K45" s="138">
        <f>'実質公債費比率（分子）の構造'!N$49</f>
        <v>41</v>
      </c>
      <c r="L45" s="138"/>
      <c r="M45" s="138"/>
      <c r="N45" s="138">
        <f>'実質公債費比率（分子）の構造'!O$49</f>
        <v>41</v>
      </c>
      <c r="O45" s="138"/>
      <c r="P45" s="138"/>
    </row>
    <row r="46" spans="1:16">
      <c r="A46" s="138" t="s">
        <v>56</v>
      </c>
      <c r="B46" s="138">
        <f>'実質公債費比率（分子）の構造'!K$48</f>
        <v>68</v>
      </c>
      <c r="C46" s="138"/>
      <c r="D46" s="138"/>
      <c r="E46" s="138">
        <f>'実質公債費比率（分子）の構造'!L$48</f>
        <v>74</v>
      </c>
      <c r="F46" s="138"/>
      <c r="G46" s="138"/>
      <c r="H46" s="138">
        <f>'実質公債費比率（分子）の構造'!M$48</f>
        <v>80</v>
      </c>
      <c r="I46" s="138"/>
      <c r="J46" s="138"/>
      <c r="K46" s="138">
        <f>'実質公債費比率（分子）の構造'!N$48</f>
        <v>89</v>
      </c>
      <c r="L46" s="138"/>
      <c r="M46" s="138"/>
      <c r="N46" s="138">
        <f>'実質公債費比率（分子）の構造'!O$48</f>
        <v>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504</v>
      </c>
      <c r="C49" s="138"/>
      <c r="D49" s="138"/>
      <c r="E49" s="138">
        <f>'実質公債費比率（分子）の構造'!L$45</f>
        <v>493</v>
      </c>
      <c r="F49" s="138"/>
      <c r="G49" s="138"/>
      <c r="H49" s="138">
        <f>'実質公債費比率（分子）の構造'!M$45</f>
        <v>552</v>
      </c>
      <c r="I49" s="138"/>
      <c r="J49" s="138"/>
      <c r="K49" s="138">
        <f>'実質公債費比率（分子）の構造'!N$45</f>
        <v>564</v>
      </c>
      <c r="L49" s="138"/>
      <c r="M49" s="138"/>
      <c r="N49" s="138">
        <f>'実質公債費比率（分子）の構造'!O$45</f>
        <v>581</v>
      </c>
      <c r="O49" s="138"/>
      <c r="P49" s="138"/>
    </row>
    <row r="50" spans="1:16">
      <c r="A50" s="138" t="s">
        <v>60</v>
      </c>
      <c r="B50" s="138" t="e">
        <f>NA()</f>
        <v>#N/A</v>
      </c>
      <c r="C50" s="138">
        <f>IF(ISNUMBER('実質公債費比率（分子）の構造'!K$53),'実質公債費比率（分子）の構造'!K$53,NA())</f>
        <v>124</v>
      </c>
      <c r="D50" s="138" t="e">
        <f>NA()</f>
        <v>#N/A</v>
      </c>
      <c r="E50" s="138" t="e">
        <f>NA()</f>
        <v>#N/A</v>
      </c>
      <c r="F50" s="138">
        <f>IF(ISNUMBER('実質公債費比率（分子）の構造'!L$53),'実質公債費比率（分子）の構造'!L$53,NA())</f>
        <v>75</v>
      </c>
      <c r="G50" s="138" t="e">
        <f>NA()</f>
        <v>#N/A</v>
      </c>
      <c r="H50" s="138" t="e">
        <f>NA()</f>
        <v>#N/A</v>
      </c>
      <c r="I50" s="138">
        <f>IF(ISNUMBER('実質公債費比率（分子）の構造'!M$53),'実質公債費比率（分子）の構造'!M$53,NA())</f>
        <v>137</v>
      </c>
      <c r="J50" s="138" t="e">
        <f>NA()</f>
        <v>#N/A</v>
      </c>
      <c r="K50" s="138" t="e">
        <f>NA()</f>
        <v>#N/A</v>
      </c>
      <c r="L50" s="138">
        <f>IF(ISNUMBER('実質公債費比率（分子）の構造'!N$53),'実質公債費比率（分子）の構造'!N$53,NA())</f>
        <v>185</v>
      </c>
      <c r="M50" s="138" t="e">
        <f>NA()</f>
        <v>#N/A</v>
      </c>
      <c r="N50" s="138" t="e">
        <f>NA()</f>
        <v>#N/A</v>
      </c>
      <c r="O50" s="138">
        <f>IF(ISNUMBER('実質公債費比率（分子）の構造'!O$53),'実質公債費比率（分子）の構造'!O$53,NA())</f>
        <v>208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5501</v>
      </c>
      <c r="E56" s="137"/>
      <c r="F56" s="137"/>
      <c r="G56" s="137">
        <f>'将来負担比率（分子）の構造'!J$52</f>
        <v>5522</v>
      </c>
      <c r="H56" s="137"/>
      <c r="I56" s="137"/>
      <c r="J56" s="137">
        <f>'将来負担比率（分子）の構造'!K$52</f>
        <v>5566</v>
      </c>
      <c r="K56" s="137"/>
      <c r="L56" s="137"/>
      <c r="M56" s="137">
        <f>'将来負担比率（分子）の構造'!L$52</f>
        <v>5304</v>
      </c>
      <c r="N56" s="137"/>
      <c r="O56" s="137"/>
      <c r="P56" s="137">
        <f>'将来負担比率（分子）の構造'!M$52</f>
        <v>4468</v>
      </c>
    </row>
    <row r="57" spans="1:16">
      <c r="A57" s="137" t="s">
        <v>36</v>
      </c>
      <c r="B57" s="137"/>
      <c r="C57" s="137"/>
      <c r="D57" s="137">
        <f>'将来負担比率（分子）の構造'!I$51</f>
        <v>179</v>
      </c>
      <c r="E57" s="137"/>
      <c r="F57" s="137"/>
      <c r="G57" s="137">
        <f>'将来負担比率（分子）の構造'!J$51</f>
        <v>195</v>
      </c>
      <c r="H57" s="137"/>
      <c r="I57" s="137"/>
      <c r="J57" s="137">
        <f>'将来負担比率（分子）の構造'!K$51</f>
        <v>187</v>
      </c>
      <c r="K57" s="137"/>
      <c r="L57" s="137"/>
      <c r="M57" s="137">
        <f>'将来負担比率（分子）の構造'!L$51</f>
        <v>167</v>
      </c>
      <c r="N57" s="137"/>
      <c r="O57" s="137"/>
      <c r="P57" s="137">
        <f>'将来負担比率（分子）の構造'!M$51</f>
        <v>135</v>
      </c>
    </row>
    <row r="58" spans="1:16">
      <c r="A58" s="137" t="s">
        <v>35</v>
      </c>
      <c r="B58" s="137"/>
      <c r="C58" s="137"/>
      <c r="D58" s="137">
        <f>'将来負担比率（分子）の構造'!I$50</f>
        <v>3718</v>
      </c>
      <c r="E58" s="137"/>
      <c r="F58" s="137"/>
      <c r="G58" s="137">
        <f>'将来負担比率（分子）の構造'!J$50</f>
        <v>4142</v>
      </c>
      <c r="H58" s="137"/>
      <c r="I58" s="137"/>
      <c r="J58" s="137">
        <f>'将来負担比率（分子）の構造'!K$50</f>
        <v>4566</v>
      </c>
      <c r="K58" s="137"/>
      <c r="L58" s="137"/>
      <c r="M58" s="137">
        <f>'将来負担比率（分子）の構造'!L$50</f>
        <v>4687</v>
      </c>
      <c r="N58" s="137"/>
      <c r="O58" s="137"/>
      <c r="P58" s="137">
        <f>'将来負担比率（分子）の構造'!M$50</f>
        <v>4753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753</v>
      </c>
      <c r="C62" s="137"/>
      <c r="D62" s="137"/>
      <c r="E62" s="137">
        <f>'将来負担比率（分子）の構造'!J$45</f>
        <v>792</v>
      </c>
      <c r="F62" s="137"/>
      <c r="G62" s="137"/>
      <c r="H62" s="137">
        <f>'将来負担比率（分子）の構造'!K$45</f>
        <v>656</v>
      </c>
      <c r="I62" s="137"/>
      <c r="J62" s="137"/>
      <c r="K62" s="137">
        <f>'将来負担比率（分子）の構造'!L$45</f>
        <v>593</v>
      </c>
      <c r="L62" s="137"/>
      <c r="M62" s="137"/>
      <c r="N62" s="137">
        <f>'将来負担比率（分子）の構造'!M$45</f>
        <v>586</v>
      </c>
      <c r="O62" s="137"/>
      <c r="P62" s="137"/>
    </row>
    <row r="63" spans="1:16">
      <c r="A63" s="137" t="s">
        <v>28</v>
      </c>
      <c r="B63" s="137">
        <f>'将来負担比率（分子）の構造'!I$44</f>
        <v>515</v>
      </c>
      <c r="C63" s="137"/>
      <c r="D63" s="137"/>
      <c r="E63" s="137">
        <f>'将来負担比率（分子）の構造'!J$44</f>
        <v>491</v>
      </c>
      <c r="F63" s="137"/>
      <c r="G63" s="137"/>
      <c r="H63" s="137">
        <f>'将来負担比率（分子）の構造'!K$44</f>
        <v>489</v>
      </c>
      <c r="I63" s="137"/>
      <c r="J63" s="137"/>
      <c r="K63" s="137">
        <f>'将来負担比率（分子）の構造'!L$44</f>
        <v>455</v>
      </c>
      <c r="L63" s="137"/>
      <c r="M63" s="137"/>
      <c r="N63" s="137">
        <f>'将来負担比率（分子）の構造'!M$44</f>
        <v>422</v>
      </c>
      <c r="O63" s="137"/>
      <c r="P63" s="137"/>
    </row>
    <row r="64" spans="1:16">
      <c r="A64" s="137" t="s">
        <v>27</v>
      </c>
      <c r="B64" s="137">
        <f>'将来負担比率（分子）の構造'!I$43</f>
        <v>1699</v>
      </c>
      <c r="C64" s="137"/>
      <c r="D64" s="137"/>
      <c r="E64" s="137">
        <f>'将来負担比率（分子）の構造'!J$43</f>
        <v>1748</v>
      </c>
      <c r="F64" s="137"/>
      <c r="G64" s="137"/>
      <c r="H64" s="137">
        <f>'将来負担比率（分子）の構造'!K$43</f>
        <v>1817</v>
      </c>
      <c r="I64" s="137"/>
      <c r="J64" s="137"/>
      <c r="K64" s="137">
        <f>'将来負担比率（分子）の構造'!L$43</f>
        <v>1910</v>
      </c>
      <c r="L64" s="137"/>
      <c r="M64" s="137"/>
      <c r="N64" s="137">
        <f>'将来負担比率（分子）の構造'!M$43</f>
        <v>1951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6144</v>
      </c>
      <c r="C66" s="137"/>
      <c r="D66" s="137"/>
      <c r="E66" s="137">
        <f>'将来負担比率（分子）の構造'!J$41</f>
        <v>6148</v>
      </c>
      <c r="F66" s="137"/>
      <c r="G66" s="137"/>
      <c r="H66" s="137">
        <f>'将来負担比率（分子）の構造'!K$41</f>
        <v>6055</v>
      </c>
      <c r="I66" s="137"/>
      <c r="J66" s="137"/>
      <c r="K66" s="137">
        <f>'将来負担比率（分子）の構造'!L$41</f>
        <v>5941</v>
      </c>
      <c r="L66" s="137"/>
      <c r="M66" s="137"/>
      <c r="N66" s="137">
        <f>'将来負担比率（分子）の構造'!M$41</f>
        <v>5871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3166631</v>
      </c>
      <c r="S5" s="671"/>
      <c r="T5" s="671"/>
      <c r="U5" s="671"/>
      <c r="V5" s="671"/>
      <c r="W5" s="671"/>
      <c r="X5" s="671"/>
      <c r="Y5" s="718"/>
      <c r="Z5" s="731">
        <v>41.1</v>
      </c>
      <c r="AA5" s="731"/>
      <c r="AB5" s="731"/>
      <c r="AC5" s="731"/>
      <c r="AD5" s="732">
        <v>3127726</v>
      </c>
      <c r="AE5" s="732"/>
      <c r="AF5" s="732"/>
      <c r="AG5" s="732"/>
      <c r="AH5" s="732"/>
      <c r="AI5" s="732"/>
      <c r="AJ5" s="732"/>
      <c r="AK5" s="732"/>
      <c r="AL5" s="719">
        <v>70.8</v>
      </c>
      <c r="AM5" s="688"/>
      <c r="AN5" s="688"/>
      <c r="AO5" s="720"/>
      <c r="AP5" s="707" t="s">
        <v>209</v>
      </c>
      <c r="AQ5" s="708"/>
      <c r="AR5" s="708"/>
      <c r="AS5" s="708"/>
      <c r="AT5" s="708"/>
      <c r="AU5" s="708"/>
      <c r="AV5" s="708"/>
      <c r="AW5" s="708"/>
      <c r="AX5" s="708"/>
      <c r="AY5" s="708"/>
      <c r="AZ5" s="708"/>
      <c r="BA5" s="708"/>
      <c r="BB5" s="708"/>
      <c r="BC5" s="708"/>
      <c r="BD5" s="708"/>
      <c r="BE5" s="708"/>
      <c r="BF5" s="709"/>
      <c r="BG5" s="620">
        <v>3127726</v>
      </c>
      <c r="BH5" s="621"/>
      <c r="BI5" s="621"/>
      <c r="BJ5" s="621"/>
      <c r="BK5" s="621"/>
      <c r="BL5" s="621"/>
      <c r="BM5" s="621"/>
      <c r="BN5" s="622"/>
      <c r="BO5" s="673">
        <v>98.8</v>
      </c>
      <c r="BP5" s="673"/>
      <c r="BQ5" s="673"/>
      <c r="BR5" s="673"/>
      <c r="BS5" s="674">
        <v>49872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58767</v>
      </c>
      <c r="S6" s="621"/>
      <c r="T6" s="621"/>
      <c r="U6" s="621"/>
      <c r="V6" s="621"/>
      <c r="W6" s="621"/>
      <c r="X6" s="621"/>
      <c r="Y6" s="622"/>
      <c r="Z6" s="673">
        <v>0.8</v>
      </c>
      <c r="AA6" s="673"/>
      <c r="AB6" s="673"/>
      <c r="AC6" s="673"/>
      <c r="AD6" s="674">
        <v>58767</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3127726</v>
      </c>
      <c r="BH6" s="621"/>
      <c r="BI6" s="621"/>
      <c r="BJ6" s="621"/>
      <c r="BK6" s="621"/>
      <c r="BL6" s="621"/>
      <c r="BM6" s="621"/>
      <c r="BN6" s="622"/>
      <c r="BO6" s="673">
        <v>98.8</v>
      </c>
      <c r="BP6" s="673"/>
      <c r="BQ6" s="673"/>
      <c r="BR6" s="673"/>
      <c r="BS6" s="674">
        <v>49872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79315</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79315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3105</v>
      </c>
      <c r="S7" s="621"/>
      <c r="T7" s="621"/>
      <c r="U7" s="621"/>
      <c r="V7" s="621"/>
      <c r="W7" s="621"/>
      <c r="X7" s="621"/>
      <c r="Y7" s="622"/>
      <c r="Z7" s="673">
        <v>0</v>
      </c>
      <c r="AA7" s="673"/>
      <c r="AB7" s="673"/>
      <c r="AC7" s="673"/>
      <c r="AD7" s="674">
        <v>3105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1505738</v>
      </c>
      <c r="BH7" s="621"/>
      <c r="BI7" s="621"/>
      <c r="BJ7" s="621"/>
      <c r="BK7" s="621"/>
      <c r="BL7" s="621"/>
      <c r="BM7" s="621"/>
      <c r="BN7" s="622"/>
      <c r="BO7" s="673">
        <v>47.6</v>
      </c>
      <c r="BP7" s="673"/>
      <c r="BQ7" s="673"/>
      <c r="BR7" s="673"/>
      <c r="BS7" s="674">
        <v>49872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1041600</v>
      </c>
      <c r="CS7" s="621"/>
      <c r="CT7" s="621"/>
      <c r="CU7" s="621"/>
      <c r="CV7" s="621"/>
      <c r="CW7" s="621"/>
      <c r="CX7" s="621"/>
      <c r="CY7" s="622"/>
      <c r="CZ7" s="673">
        <v>14.3</v>
      </c>
      <c r="DA7" s="673"/>
      <c r="DB7" s="673"/>
      <c r="DC7" s="673"/>
      <c r="DD7" s="626">
        <v>8472</v>
      </c>
      <c r="DE7" s="621"/>
      <c r="DF7" s="621"/>
      <c r="DG7" s="621"/>
      <c r="DH7" s="621"/>
      <c r="DI7" s="621"/>
      <c r="DJ7" s="621"/>
      <c r="DK7" s="621"/>
      <c r="DL7" s="621"/>
      <c r="DM7" s="621"/>
      <c r="DN7" s="621"/>
      <c r="DO7" s="621"/>
      <c r="DP7" s="622"/>
      <c r="DQ7" s="626">
        <v>949599</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22484</v>
      </c>
      <c r="S8" s="621"/>
      <c r="T8" s="621"/>
      <c r="U8" s="621"/>
      <c r="V8" s="621"/>
      <c r="W8" s="621"/>
      <c r="X8" s="621"/>
      <c r="Y8" s="622"/>
      <c r="Z8" s="673">
        <v>0.3</v>
      </c>
      <c r="AA8" s="673"/>
      <c r="AB8" s="673"/>
      <c r="AC8" s="673"/>
      <c r="AD8" s="674">
        <v>22484</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38878</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2605170</v>
      </c>
      <c r="CS8" s="621"/>
      <c r="CT8" s="621"/>
      <c r="CU8" s="621"/>
      <c r="CV8" s="621"/>
      <c r="CW8" s="621"/>
      <c r="CX8" s="621"/>
      <c r="CY8" s="622"/>
      <c r="CZ8" s="673">
        <v>35.700000000000003</v>
      </c>
      <c r="DA8" s="673"/>
      <c r="DB8" s="673"/>
      <c r="DC8" s="673"/>
      <c r="DD8" s="626">
        <v>53284</v>
      </c>
      <c r="DE8" s="621"/>
      <c r="DF8" s="621"/>
      <c r="DG8" s="621"/>
      <c r="DH8" s="621"/>
      <c r="DI8" s="621"/>
      <c r="DJ8" s="621"/>
      <c r="DK8" s="621"/>
      <c r="DL8" s="621"/>
      <c r="DM8" s="621"/>
      <c r="DN8" s="621"/>
      <c r="DO8" s="621"/>
      <c r="DP8" s="622"/>
      <c r="DQ8" s="626">
        <v>1289128</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13952</v>
      </c>
      <c r="S9" s="621"/>
      <c r="T9" s="621"/>
      <c r="U9" s="621"/>
      <c r="V9" s="621"/>
      <c r="W9" s="621"/>
      <c r="X9" s="621"/>
      <c r="Y9" s="622"/>
      <c r="Z9" s="673">
        <v>0.2</v>
      </c>
      <c r="AA9" s="673"/>
      <c r="AB9" s="673"/>
      <c r="AC9" s="673"/>
      <c r="AD9" s="674">
        <v>13952</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1140261</v>
      </c>
      <c r="BH9" s="621"/>
      <c r="BI9" s="621"/>
      <c r="BJ9" s="621"/>
      <c r="BK9" s="621"/>
      <c r="BL9" s="621"/>
      <c r="BM9" s="621"/>
      <c r="BN9" s="622"/>
      <c r="BO9" s="673">
        <v>36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856854</v>
      </c>
      <c r="CS9" s="621"/>
      <c r="CT9" s="621"/>
      <c r="CU9" s="621"/>
      <c r="CV9" s="621"/>
      <c r="CW9" s="621"/>
      <c r="CX9" s="621"/>
      <c r="CY9" s="622"/>
      <c r="CZ9" s="673">
        <v>11.7</v>
      </c>
      <c r="DA9" s="673"/>
      <c r="DB9" s="673"/>
      <c r="DC9" s="673"/>
      <c r="DD9" s="626">
        <v>162408</v>
      </c>
      <c r="DE9" s="621"/>
      <c r="DF9" s="621"/>
      <c r="DG9" s="621"/>
      <c r="DH9" s="621"/>
      <c r="DI9" s="621"/>
      <c r="DJ9" s="621"/>
      <c r="DK9" s="621"/>
      <c r="DL9" s="621"/>
      <c r="DM9" s="621"/>
      <c r="DN9" s="621"/>
      <c r="DO9" s="621"/>
      <c r="DP9" s="622"/>
      <c r="DQ9" s="626">
        <v>592579</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357634</v>
      </c>
      <c r="S10" s="621"/>
      <c r="T10" s="621"/>
      <c r="U10" s="621"/>
      <c r="V10" s="621"/>
      <c r="W10" s="621"/>
      <c r="X10" s="621"/>
      <c r="Y10" s="622"/>
      <c r="Z10" s="673">
        <v>4.5999999999999996</v>
      </c>
      <c r="AA10" s="673"/>
      <c r="AB10" s="673"/>
      <c r="AC10" s="673"/>
      <c r="AD10" s="674">
        <v>357634</v>
      </c>
      <c r="AE10" s="674"/>
      <c r="AF10" s="674"/>
      <c r="AG10" s="674"/>
      <c r="AH10" s="674"/>
      <c r="AI10" s="674"/>
      <c r="AJ10" s="674"/>
      <c r="AK10" s="674"/>
      <c r="AL10" s="643">
        <v>8.1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74481</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252118</v>
      </c>
      <c r="BH11" s="621"/>
      <c r="BI11" s="621"/>
      <c r="BJ11" s="621"/>
      <c r="BK11" s="621"/>
      <c r="BL11" s="621"/>
      <c r="BM11" s="621"/>
      <c r="BN11" s="622"/>
      <c r="BO11" s="673">
        <v>8</v>
      </c>
      <c r="BP11" s="673"/>
      <c r="BQ11" s="673"/>
      <c r="BR11" s="673"/>
      <c r="BS11" s="626">
        <v>49872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34831</v>
      </c>
      <c r="CS11" s="621"/>
      <c r="CT11" s="621"/>
      <c r="CU11" s="621"/>
      <c r="CV11" s="621"/>
      <c r="CW11" s="621"/>
      <c r="CX11" s="621"/>
      <c r="CY11" s="622"/>
      <c r="CZ11" s="673">
        <v>0.5</v>
      </c>
      <c r="DA11" s="673"/>
      <c r="DB11" s="673"/>
      <c r="DC11" s="673"/>
      <c r="DD11" s="626" t="s">
        <v>112</v>
      </c>
      <c r="DE11" s="621"/>
      <c r="DF11" s="621"/>
      <c r="DG11" s="621"/>
      <c r="DH11" s="621"/>
      <c r="DI11" s="621"/>
      <c r="DJ11" s="621"/>
      <c r="DK11" s="621"/>
      <c r="DL11" s="621"/>
      <c r="DM11" s="621"/>
      <c r="DN11" s="621"/>
      <c r="DO11" s="621"/>
      <c r="DP11" s="622"/>
      <c r="DQ11" s="626">
        <v>24419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1372872</v>
      </c>
      <c r="BH12" s="621"/>
      <c r="BI12" s="621"/>
      <c r="BJ12" s="621"/>
      <c r="BK12" s="621"/>
      <c r="BL12" s="621"/>
      <c r="BM12" s="621"/>
      <c r="BN12" s="622"/>
      <c r="BO12" s="673">
        <v>43.4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115567</v>
      </c>
      <c r="CS12" s="621"/>
      <c r="CT12" s="621"/>
      <c r="CU12" s="621"/>
      <c r="CV12" s="621"/>
      <c r="CW12" s="621"/>
      <c r="CX12" s="621"/>
      <c r="CY12" s="622"/>
      <c r="CZ12" s="673">
        <v>1.6</v>
      </c>
      <c r="DA12" s="673"/>
      <c r="DB12" s="673"/>
      <c r="DC12" s="673"/>
      <c r="DD12" s="626">
        <v>1056</v>
      </c>
      <c r="DE12" s="621"/>
      <c r="DF12" s="621"/>
      <c r="DG12" s="621"/>
      <c r="DH12" s="621"/>
      <c r="DI12" s="621"/>
      <c r="DJ12" s="621"/>
      <c r="DK12" s="621"/>
      <c r="DL12" s="621"/>
      <c r="DM12" s="621"/>
      <c r="DN12" s="621"/>
      <c r="DO12" s="621"/>
      <c r="DP12" s="622"/>
      <c r="DQ12" s="626">
        <v>113618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9448</v>
      </c>
      <c r="S13" s="621"/>
      <c r="T13" s="621"/>
      <c r="U13" s="621"/>
      <c r="V13" s="621"/>
      <c r="W13" s="621"/>
      <c r="X13" s="621"/>
      <c r="Y13" s="622"/>
      <c r="Z13" s="673">
        <v>0.1</v>
      </c>
      <c r="AA13" s="673"/>
      <c r="AB13" s="673"/>
      <c r="AC13" s="673"/>
      <c r="AD13" s="674">
        <v>9448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1366590</v>
      </c>
      <c r="BH13" s="621"/>
      <c r="BI13" s="621"/>
      <c r="BJ13" s="621"/>
      <c r="BK13" s="621"/>
      <c r="BL13" s="621"/>
      <c r="BM13" s="621"/>
      <c r="BN13" s="622"/>
      <c r="BO13" s="673">
        <v>43.2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647513</v>
      </c>
      <c r="CS13" s="621"/>
      <c r="CT13" s="621"/>
      <c r="CU13" s="621"/>
      <c r="CV13" s="621"/>
      <c r="CW13" s="621"/>
      <c r="CX13" s="621"/>
      <c r="CY13" s="622"/>
      <c r="CZ13" s="673">
        <v>8.9</v>
      </c>
      <c r="DA13" s="673"/>
      <c r="DB13" s="673"/>
      <c r="DC13" s="673"/>
      <c r="DD13" s="626">
        <v>193298</v>
      </c>
      <c r="DE13" s="621"/>
      <c r="DF13" s="621"/>
      <c r="DG13" s="621"/>
      <c r="DH13" s="621"/>
      <c r="DI13" s="621"/>
      <c r="DJ13" s="621"/>
      <c r="DK13" s="621"/>
      <c r="DL13" s="621"/>
      <c r="DM13" s="621"/>
      <c r="DN13" s="621"/>
      <c r="DO13" s="621"/>
      <c r="DP13" s="622"/>
      <c r="DQ13" s="626">
        <v>491504</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60581</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470022</v>
      </c>
      <c r="CS14" s="621"/>
      <c r="CT14" s="621"/>
      <c r="CU14" s="621"/>
      <c r="CV14" s="621"/>
      <c r="CW14" s="621"/>
      <c r="CX14" s="621"/>
      <c r="CY14" s="622"/>
      <c r="CZ14" s="673">
        <v>6.4</v>
      </c>
      <c r="DA14" s="673"/>
      <c r="DB14" s="673"/>
      <c r="DC14" s="673"/>
      <c r="DD14" s="626">
        <v>52299</v>
      </c>
      <c r="DE14" s="621"/>
      <c r="DF14" s="621"/>
      <c r="DG14" s="621"/>
      <c r="DH14" s="621"/>
      <c r="DI14" s="621"/>
      <c r="DJ14" s="621"/>
      <c r="DK14" s="621"/>
      <c r="DL14" s="621"/>
      <c r="DM14" s="621"/>
      <c r="DN14" s="621"/>
      <c r="DO14" s="621"/>
      <c r="DP14" s="622"/>
      <c r="DQ14" s="626">
        <v>410059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15558</v>
      </c>
      <c r="S15" s="621"/>
      <c r="T15" s="621"/>
      <c r="U15" s="621"/>
      <c r="V15" s="621"/>
      <c r="W15" s="621"/>
      <c r="X15" s="621"/>
      <c r="Y15" s="622"/>
      <c r="Z15" s="673">
        <v>0.2</v>
      </c>
      <c r="AA15" s="673"/>
      <c r="AB15" s="673"/>
      <c r="AC15" s="673"/>
      <c r="AD15" s="674">
        <v>15558</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188535</v>
      </c>
      <c r="BH15" s="621"/>
      <c r="BI15" s="621"/>
      <c r="BJ15" s="621"/>
      <c r="BK15" s="621"/>
      <c r="BL15" s="621"/>
      <c r="BM15" s="621"/>
      <c r="BN15" s="622"/>
      <c r="BO15" s="673">
        <v>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872600</v>
      </c>
      <c r="CS15" s="621"/>
      <c r="CT15" s="621"/>
      <c r="CU15" s="621"/>
      <c r="CV15" s="621"/>
      <c r="CW15" s="621"/>
      <c r="CX15" s="621"/>
      <c r="CY15" s="622"/>
      <c r="CZ15" s="673">
        <v>11.9</v>
      </c>
      <c r="DA15" s="673"/>
      <c r="DB15" s="673"/>
      <c r="DC15" s="673"/>
      <c r="DD15" s="626">
        <v>203855</v>
      </c>
      <c r="DE15" s="621"/>
      <c r="DF15" s="621"/>
      <c r="DG15" s="621"/>
      <c r="DH15" s="621"/>
      <c r="DI15" s="621"/>
      <c r="DJ15" s="621"/>
      <c r="DK15" s="621"/>
      <c r="DL15" s="621"/>
      <c r="DM15" s="621"/>
      <c r="DN15" s="621"/>
      <c r="DO15" s="621"/>
      <c r="DP15" s="622"/>
      <c r="DQ15" s="626">
        <v>665110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888456</v>
      </c>
      <c r="S16" s="621"/>
      <c r="T16" s="621"/>
      <c r="U16" s="621"/>
      <c r="V16" s="621"/>
      <c r="W16" s="621"/>
      <c r="X16" s="621"/>
      <c r="Y16" s="622"/>
      <c r="Z16" s="673">
        <v>11.5</v>
      </c>
      <c r="AA16" s="673"/>
      <c r="AB16" s="673"/>
      <c r="AC16" s="673"/>
      <c r="AD16" s="674">
        <v>795119</v>
      </c>
      <c r="AE16" s="674"/>
      <c r="AF16" s="674"/>
      <c r="AG16" s="674"/>
      <c r="AH16" s="674"/>
      <c r="AI16" s="674"/>
      <c r="AJ16" s="674"/>
      <c r="AK16" s="674"/>
      <c r="AL16" s="643">
        <v>18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795119</v>
      </c>
      <c r="S17" s="621"/>
      <c r="T17" s="621"/>
      <c r="U17" s="621"/>
      <c r="V17" s="621"/>
      <c r="W17" s="621"/>
      <c r="X17" s="621"/>
      <c r="Y17" s="622"/>
      <c r="Z17" s="673">
        <v>10.3</v>
      </c>
      <c r="AA17" s="673"/>
      <c r="AB17" s="673"/>
      <c r="AC17" s="673"/>
      <c r="AD17" s="674">
        <v>795119</v>
      </c>
      <c r="AE17" s="674"/>
      <c r="AF17" s="674"/>
      <c r="AG17" s="674"/>
      <c r="AH17" s="674"/>
      <c r="AI17" s="674"/>
      <c r="AJ17" s="674"/>
      <c r="AK17" s="674"/>
      <c r="AL17" s="643">
        <v>18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580685</v>
      </c>
      <c r="CS17" s="621"/>
      <c r="CT17" s="621"/>
      <c r="CU17" s="621"/>
      <c r="CV17" s="621"/>
      <c r="CW17" s="621"/>
      <c r="CX17" s="621"/>
      <c r="CY17" s="622"/>
      <c r="CZ17" s="673">
        <v>8</v>
      </c>
      <c r="DA17" s="673"/>
      <c r="DB17" s="673"/>
      <c r="DC17" s="673"/>
      <c r="DD17" s="626" t="s">
        <v>112</v>
      </c>
      <c r="DE17" s="621"/>
      <c r="DF17" s="621"/>
      <c r="DG17" s="621"/>
      <c r="DH17" s="621"/>
      <c r="DI17" s="621"/>
      <c r="DJ17" s="621"/>
      <c r="DK17" s="621"/>
      <c r="DL17" s="621"/>
      <c r="DM17" s="621"/>
      <c r="DN17" s="621"/>
      <c r="DO17" s="621"/>
      <c r="DP17" s="622"/>
      <c r="DQ17" s="626">
        <v>572298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93337</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38905</v>
      </c>
      <c r="BH19" s="621"/>
      <c r="BI19" s="621"/>
      <c r="BJ19" s="621"/>
      <c r="BK19" s="621"/>
      <c r="BL19" s="621"/>
      <c r="BM19" s="621"/>
      <c r="BN19" s="622"/>
      <c r="BO19" s="673">
        <v>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4536035</v>
      </c>
      <c r="S20" s="621"/>
      <c r="T20" s="621"/>
      <c r="U20" s="621"/>
      <c r="V20" s="621"/>
      <c r="W20" s="621"/>
      <c r="X20" s="621"/>
      <c r="Y20" s="622"/>
      <c r="Z20" s="673">
        <v>58.9</v>
      </c>
      <c r="AA20" s="673"/>
      <c r="AB20" s="673"/>
      <c r="AC20" s="673"/>
      <c r="AD20" s="674">
        <v>4403793</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38905</v>
      </c>
      <c r="BH20" s="621"/>
      <c r="BI20" s="621"/>
      <c r="BJ20" s="621"/>
      <c r="BK20" s="621"/>
      <c r="BL20" s="621"/>
      <c r="BM20" s="621"/>
      <c r="BN20" s="622"/>
      <c r="BO20" s="673">
        <v>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7304157</v>
      </c>
      <c r="CS20" s="621"/>
      <c r="CT20" s="621"/>
      <c r="CU20" s="621"/>
      <c r="CV20" s="621"/>
      <c r="CW20" s="621"/>
      <c r="CX20" s="621"/>
      <c r="CY20" s="622"/>
      <c r="CZ20" s="673">
        <v>100</v>
      </c>
      <c r="DA20" s="673"/>
      <c r="DB20" s="673"/>
      <c r="DC20" s="673"/>
      <c r="DD20" s="626">
        <v>674672</v>
      </c>
      <c r="DE20" s="621"/>
      <c r="DF20" s="621"/>
      <c r="DG20" s="621"/>
      <c r="DH20" s="621"/>
      <c r="DI20" s="621"/>
      <c r="DJ20" s="621"/>
      <c r="DK20" s="621"/>
      <c r="DL20" s="621"/>
      <c r="DM20" s="621"/>
      <c r="DN20" s="621"/>
      <c r="DO20" s="621"/>
      <c r="DP20" s="622"/>
      <c r="DQ20" s="626">
        <v>5187629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4317</v>
      </c>
      <c r="S21" s="621"/>
      <c r="T21" s="621"/>
      <c r="U21" s="621"/>
      <c r="V21" s="621"/>
      <c r="W21" s="621"/>
      <c r="X21" s="621"/>
      <c r="Y21" s="622"/>
      <c r="Z21" s="673">
        <v>0.1</v>
      </c>
      <c r="AA21" s="673"/>
      <c r="AB21" s="673"/>
      <c r="AC21" s="673"/>
      <c r="AD21" s="674">
        <v>4317</v>
      </c>
      <c r="AE21" s="674"/>
      <c r="AF21" s="674"/>
      <c r="AG21" s="674"/>
      <c r="AH21" s="674"/>
      <c r="AI21" s="674"/>
      <c r="AJ21" s="674"/>
      <c r="AK21" s="674"/>
      <c r="AL21" s="643">
        <v>0.1</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130675</v>
      </c>
      <c r="S22" s="621"/>
      <c r="T22" s="621"/>
      <c r="U22" s="621"/>
      <c r="V22" s="621"/>
      <c r="W22" s="621"/>
      <c r="X22" s="621"/>
      <c r="Y22" s="622"/>
      <c r="Z22" s="673">
        <v>1.7</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83033</v>
      </c>
      <c r="S23" s="621"/>
      <c r="T23" s="621"/>
      <c r="U23" s="621"/>
      <c r="V23" s="621"/>
      <c r="W23" s="621"/>
      <c r="X23" s="621"/>
      <c r="Y23" s="622"/>
      <c r="Z23" s="673">
        <v>1.1000000000000001</v>
      </c>
      <c r="AA23" s="673"/>
      <c r="AB23" s="673"/>
      <c r="AC23" s="673"/>
      <c r="AD23" s="674">
        <v>7020</v>
      </c>
      <c r="AE23" s="674"/>
      <c r="AF23" s="674"/>
      <c r="AG23" s="674"/>
      <c r="AH23" s="674"/>
      <c r="AI23" s="674"/>
      <c r="AJ23" s="674"/>
      <c r="AK23" s="674"/>
      <c r="AL23" s="643">
        <v>0.2</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v>38905</v>
      </c>
      <c r="BH23" s="621"/>
      <c r="BI23" s="621"/>
      <c r="BJ23" s="621"/>
      <c r="BK23" s="621"/>
      <c r="BL23" s="621"/>
      <c r="BM23" s="621"/>
      <c r="BN23" s="622"/>
      <c r="BO23" s="673">
        <v>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44905</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3153074</v>
      </c>
      <c r="CS24" s="671"/>
      <c r="CT24" s="671"/>
      <c r="CU24" s="671"/>
      <c r="CV24" s="671"/>
      <c r="CW24" s="671"/>
      <c r="CX24" s="671"/>
      <c r="CY24" s="718"/>
      <c r="CZ24" s="722">
        <v>43.2</v>
      </c>
      <c r="DA24" s="723"/>
      <c r="DB24" s="723"/>
      <c r="DC24" s="724"/>
      <c r="DD24" s="717">
        <v>1907733</v>
      </c>
      <c r="DE24" s="671"/>
      <c r="DF24" s="671"/>
      <c r="DG24" s="671"/>
      <c r="DH24" s="671"/>
      <c r="DI24" s="671"/>
      <c r="DJ24" s="671"/>
      <c r="DK24" s="718"/>
      <c r="DL24" s="717">
        <v>1888244</v>
      </c>
      <c r="DM24" s="671"/>
      <c r="DN24" s="671"/>
      <c r="DO24" s="671"/>
      <c r="DP24" s="671"/>
      <c r="DQ24" s="671"/>
      <c r="DR24" s="671"/>
      <c r="DS24" s="671"/>
      <c r="DT24" s="671"/>
      <c r="DU24" s="671"/>
      <c r="DV24" s="718"/>
      <c r="DW24" s="719">
        <v>40.1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933238</v>
      </c>
      <c r="S25" s="621"/>
      <c r="T25" s="621"/>
      <c r="U25" s="621"/>
      <c r="V25" s="621"/>
      <c r="W25" s="621"/>
      <c r="X25" s="621"/>
      <c r="Y25" s="622"/>
      <c r="Z25" s="673">
        <v>12.1</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966609</v>
      </c>
      <c r="CS25" s="639"/>
      <c r="CT25" s="639"/>
      <c r="CU25" s="639"/>
      <c r="CV25" s="639"/>
      <c r="CW25" s="639"/>
      <c r="CX25" s="639"/>
      <c r="CY25" s="640"/>
      <c r="CZ25" s="623">
        <v>13.2</v>
      </c>
      <c r="DA25" s="641"/>
      <c r="DB25" s="641"/>
      <c r="DC25" s="642"/>
      <c r="DD25" s="626">
        <v>885768</v>
      </c>
      <c r="DE25" s="639"/>
      <c r="DF25" s="639"/>
      <c r="DG25" s="639"/>
      <c r="DH25" s="639"/>
      <c r="DI25" s="639"/>
      <c r="DJ25" s="639"/>
      <c r="DK25" s="640"/>
      <c r="DL25" s="626">
        <v>870141</v>
      </c>
      <c r="DM25" s="639"/>
      <c r="DN25" s="639"/>
      <c r="DO25" s="639"/>
      <c r="DP25" s="639"/>
      <c r="DQ25" s="639"/>
      <c r="DR25" s="639"/>
      <c r="DS25" s="639"/>
      <c r="DT25" s="639"/>
      <c r="DU25" s="639"/>
      <c r="DV25" s="640"/>
      <c r="DW25" s="643">
        <v>18.5</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628263</v>
      </c>
      <c r="CS26" s="621"/>
      <c r="CT26" s="621"/>
      <c r="CU26" s="621"/>
      <c r="CV26" s="621"/>
      <c r="CW26" s="621"/>
      <c r="CX26" s="621"/>
      <c r="CY26" s="622"/>
      <c r="CZ26" s="623">
        <v>8.6</v>
      </c>
      <c r="DA26" s="641"/>
      <c r="DB26" s="641"/>
      <c r="DC26" s="642"/>
      <c r="DD26" s="626">
        <v>552070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518879</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3166631</v>
      </c>
      <c r="BH27" s="621"/>
      <c r="BI27" s="621"/>
      <c r="BJ27" s="621"/>
      <c r="BK27" s="621"/>
      <c r="BL27" s="621"/>
      <c r="BM27" s="621"/>
      <c r="BN27" s="622"/>
      <c r="BO27" s="673">
        <v>100</v>
      </c>
      <c r="BP27" s="673"/>
      <c r="BQ27" s="673"/>
      <c r="BR27" s="673"/>
      <c r="BS27" s="626">
        <v>49872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1605780</v>
      </c>
      <c r="CS27" s="639"/>
      <c r="CT27" s="639"/>
      <c r="CU27" s="639"/>
      <c r="CV27" s="639"/>
      <c r="CW27" s="639"/>
      <c r="CX27" s="639"/>
      <c r="CY27" s="640"/>
      <c r="CZ27" s="623">
        <v>22</v>
      </c>
      <c r="DA27" s="641"/>
      <c r="DB27" s="641"/>
      <c r="DC27" s="642"/>
      <c r="DD27" s="626">
        <v>449667</v>
      </c>
      <c r="DE27" s="639"/>
      <c r="DF27" s="639"/>
      <c r="DG27" s="639"/>
      <c r="DH27" s="639"/>
      <c r="DI27" s="639"/>
      <c r="DJ27" s="639"/>
      <c r="DK27" s="640"/>
      <c r="DL27" s="626">
        <v>445805</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11845</v>
      </c>
      <c r="S28" s="621"/>
      <c r="T28" s="621"/>
      <c r="U28" s="621"/>
      <c r="V28" s="621"/>
      <c r="W28" s="621"/>
      <c r="X28" s="621"/>
      <c r="Y28" s="622"/>
      <c r="Z28" s="673">
        <v>0.2</v>
      </c>
      <c r="AA28" s="673"/>
      <c r="AB28" s="673"/>
      <c r="AC28" s="673"/>
      <c r="AD28" s="674">
        <v>20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580685</v>
      </c>
      <c r="CS28" s="621"/>
      <c r="CT28" s="621"/>
      <c r="CU28" s="621"/>
      <c r="CV28" s="621"/>
      <c r="CW28" s="621"/>
      <c r="CX28" s="621"/>
      <c r="CY28" s="622"/>
      <c r="CZ28" s="623">
        <v>8</v>
      </c>
      <c r="DA28" s="641"/>
      <c r="DB28" s="641"/>
      <c r="DC28" s="642"/>
      <c r="DD28" s="626">
        <v>572298</v>
      </c>
      <c r="DE28" s="621"/>
      <c r="DF28" s="621"/>
      <c r="DG28" s="621"/>
      <c r="DH28" s="621"/>
      <c r="DI28" s="621"/>
      <c r="DJ28" s="621"/>
      <c r="DK28" s="622"/>
      <c r="DL28" s="626">
        <v>572298</v>
      </c>
      <c r="DM28" s="621"/>
      <c r="DN28" s="621"/>
      <c r="DO28" s="621"/>
      <c r="DP28" s="621"/>
      <c r="DQ28" s="621"/>
      <c r="DR28" s="621"/>
      <c r="DS28" s="621"/>
      <c r="DT28" s="621"/>
      <c r="DU28" s="621"/>
      <c r="DV28" s="622"/>
      <c r="DW28" s="643">
        <v>12.2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1855</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580685</v>
      </c>
      <c r="CS29" s="639"/>
      <c r="CT29" s="639"/>
      <c r="CU29" s="639"/>
      <c r="CV29" s="639"/>
      <c r="CW29" s="639"/>
      <c r="CX29" s="639"/>
      <c r="CY29" s="640"/>
      <c r="CZ29" s="623">
        <v>8</v>
      </c>
      <c r="DA29" s="641"/>
      <c r="DB29" s="641"/>
      <c r="DC29" s="642"/>
      <c r="DD29" s="626">
        <v>572298</v>
      </c>
      <c r="DE29" s="639"/>
      <c r="DF29" s="639"/>
      <c r="DG29" s="639"/>
      <c r="DH29" s="639"/>
      <c r="DI29" s="639"/>
      <c r="DJ29" s="639"/>
      <c r="DK29" s="640"/>
      <c r="DL29" s="626">
        <v>572298</v>
      </c>
      <c r="DM29" s="639"/>
      <c r="DN29" s="639"/>
      <c r="DO29" s="639"/>
      <c r="DP29" s="639"/>
      <c r="DQ29" s="639"/>
      <c r="DR29" s="639"/>
      <c r="DS29" s="639"/>
      <c r="DT29" s="639"/>
      <c r="DU29" s="639"/>
      <c r="DV29" s="640"/>
      <c r="DW29" s="643">
        <v>12.2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316750</v>
      </c>
      <c r="S30" s="621"/>
      <c r="T30" s="621"/>
      <c r="U30" s="621"/>
      <c r="V30" s="621"/>
      <c r="W30" s="621"/>
      <c r="X30" s="621"/>
      <c r="Y30" s="622"/>
      <c r="Z30" s="673">
        <v>4.0999999999999996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98.3</v>
      </c>
      <c r="BN30" s="687"/>
      <c r="BO30" s="687"/>
      <c r="BP30" s="687"/>
      <c r="BQ30" s="689"/>
      <c r="BR30" s="686">
        <v>99.1</v>
      </c>
      <c r="BS30" s="687"/>
      <c r="BT30" s="687"/>
      <c r="BU30" s="687"/>
      <c r="BV30" s="687"/>
      <c r="BW30" s="687"/>
      <c r="BX30" s="688">
        <v>97.6</v>
      </c>
      <c r="BY30" s="687"/>
      <c r="BZ30" s="687"/>
      <c r="CA30" s="687"/>
      <c r="CB30" s="689"/>
      <c r="CD30" s="692"/>
      <c r="CE30" s="693"/>
      <c r="CF30" s="657" t="s">
        <v>292</v>
      </c>
      <c r="CG30" s="654"/>
      <c r="CH30" s="654"/>
      <c r="CI30" s="654"/>
      <c r="CJ30" s="654"/>
      <c r="CK30" s="654"/>
      <c r="CL30" s="654"/>
      <c r="CM30" s="654"/>
      <c r="CN30" s="654"/>
      <c r="CO30" s="654"/>
      <c r="CP30" s="654"/>
      <c r="CQ30" s="655"/>
      <c r="CR30" s="620">
        <v>522592</v>
      </c>
      <c r="CS30" s="621"/>
      <c r="CT30" s="621"/>
      <c r="CU30" s="621"/>
      <c r="CV30" s="621"/>
      <c r="CW30" s="621"/>
      <c r="CX30" s="621"/>
      <c r="CY30" s="622"/>
      <c r="CZ30" s="623">
        <v>7.2</v>
      </c>
      <c r="DA30" s="641"/>
      <c r="DB30" s="641"/>
      <c r="DC30" s="642"/>
      <c r="DD30" s="626">
        <v>514205</v>
      </c>
      <c r="DE30" s="621"/>
      <c r="DF30" s="621"/>
      <c r="DG30" s="621"/>
      <c r="DH30" s="621"/>
      <c r="DI30" s="621"/>
      <c r="DJ30" s="621"/>
      <c r="DK30" s="622"/>
      <c r="DL30" s="626">
        <v>514205</v>
      </c>
      <c r="DM30" s="621"/>
      <c r="DN30" s="621"/>
      <c r="DO30" s="621"/>
      <c r="DP30" s="621"/>
      <c r="DQ30" s="621"/>
      <c r="DR30" s="621"/>
      <c r="DS30" s="621"/>
      <c r="DT30" s="621"/>
      <c r="DU30" s="621"/>
      <c r="DV30" s="622"/>
      <c r="DW30" s="643">
        <v>10.9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544575</v>
      </c>
      <c r="S31" s="621"/>
      <c r="T31" s="621"/>
      <c r="U31" s="621"/>
      <c r="V31" s="621"/>
      <c r="W31" s="621"/>
      <c r="X31" s="621"/>
      <c r="Y31" s="622"/>
      <c r="Z31" s="673">
        <v>7.1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98.4</v>
      </c>
      <c r="BN31" s="685"/>
      <c r="BO31" s="685"/>
      <c r="BP31" s="685"/>
      <c r="BQ31" s="649"/>
      <c r="BR31" s="684">
        <v>99.2</v>
      </c>
      <c r="BS31" s="639"/>
      <c r="BT31" s="639"/>
      <c r="BU31" s="639"/>
      <c r="BV31" s="639"/>
      <c r="BW31" s="639"/>
      <c r="BX31" s="675">
        <v>98</v>
      </c>
      <c r="BY31" s="685"/>
      <c r="BZ31" s="685"/>
      <c r="CA31" s="685"/>
      <c r="CB31" s="649"/>
      <c r="CD31" s="692"/>
      <c r="CE31" s="693"/>
      <c r="CF31" s="657" t="s">
        <v>296</v>
      </c>
      <c r="CG31" s="654"/>
      <c r="CH31" s="654"/>
      <c r="CI31" s="654"/>
      <c r="CJ31" s="654"/>
      <c r="CK31" s="654"/>
      <c r="CL31" s="654"/>
      <c r="CM31" s="654"/>
      <c r="CN31" s="654"/>
      <c r="CO31" s="654"/>
      <c r="CP31" s="654"/>
      <c r="CQ31" s="655"/>
      <c r="CR31" s="620">
        <v>58093</v>
      </c>
      <c r="CS31" s="639"/>
      <c r="CT31" s="639"/>
      <c r="CU31" s="639"/>
      <c r="CV31" s="639"/>
      <c r="CW31" s="639"/>
      <c r="CX31" s="639"/>
      <c r="CY31" s="640"/>
      <c r="CZ31" s="623">
        <v>0.8</v>
      </c>
      <c r="DA31" s="641"/>
      <c r="DB31" s="641"/>
      <c r="DC31" s="642"/>
      <c r="DD31" s="626">
        <v>58093</v>
      </c>
      <c r="DE31" s="639"/>
      <c r="DF31" s="639"/>
      <c r="DG31" s="639"/>
      <c r="DH31" s="639"/>
      <c r="DI31" s="639"/>
      <c r="DJ31" s="639"/>
      <c r="DK31" s="640"/>
      <c r="DL31" s="626">
        <v>58093</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125612</v>
      </c>
      <c r="S32" s="621"/>
      <c r="T32" s="621"/>
      <c r="U32" s="621"/>
      <c r="V32" s="621"/>
      <c r="W32" s="621"/>
      <c r="X32" s="621"/>
      <c r="Y32" s="622"/>
      <c r="Z32" s="673">
        <v>1.6</v>
      </c>
      <c r="AA32" s="673"/>
      <c r="AB32" s="673"/>
      <c r="AC32" s="673"/>
      <c r="AD32" s="674">
        <v>20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99.2</v>
      </c>
      <c r="BH32" s="605"/>
      <c r="BI32" s="605"/>
      <c r="BJ32" s="605"/>
      <c r="BK32" s="605"/>
      <c r="BL32" s="605"/>
      <c r="BM32" s="668">
        <v>98.2</v>
      </c>
      <c r="BN32" s="605"/>
      <c r="BO32" s="605"/>
      <c r="BP32" s="605"/>
      <c r="BQ32" s="662"/>
      <c r="BR32" s="683">
        <v>98.9</v>
      </c>
      <c r="BS32" s="605"/>
      <c r="BT32" s="605"/>
      <c r="BU32" s="605"/>
      <c r="BV32" s="605"/>
      <c r="BW32" s="605"/>
      <c r="BX32" s="668">
        <v>97.1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452500</v>
      </c>
      <c r="S33" s="621"/>
      <c r="T33" s="621"/>
      <c r="U33" s="621"/>
      <c r="V33" s="621"/>
      <c r="W33" s="621"/>
      <c r="X33" s="621"/>
      <c r="Y33" s="622"/>
      <c r="Z33" s="673">
        <v>5.9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3476411</v>
      </c>
      <c r="CS33" s="639"/>
      <c r="CT33" s="639"/>
      <c r="CU33" s="639"/>
      <c r="CV33" s="639"/>
      <c r="CW33" s="639"/>
      <c r="CX33" s="639"/>
      <c r="CY33" s="640"/>
      <c r="CZ33" s="623">
        <v>47.6</v>
      </c>
      <c r="DA33" s="641"/>
      <c r="DB33" s="641"/>
      <c r="DC33" s="642"/>
      <c r="DD33" s="626">
        <v>3053232</v>
      </c>
      <c r="DE33" s="639"/>
      <c r="DF33" s="639"/>
      <c r="DG33" s="639"/>
      <c r="DH33" s="639"/>
      <c r="DI33" s="639"/>
      <c r="DJ33" s="639"/>
      <c r="DK33" s="640"/>
      <c r="DL33" s="626">
        <v>2125816</v>
      </c>
      <c r="DM33" s="639"/>
      <c r="DN33" s="639"/>
      <c r="DO33" s="639"/>
      <c r="DP33" s="639"/>
      <c r="DQ33" s="639"/>
      <c r="DR33" s="639"/>
      <c r="DS33" s="639"/>
      <c r="DT33" s="639"/>
      <c r="DU33" s="639"/>
      <c r="DV33" s="640"/>
      <c r="DW33" s="643">
        <v>45.1</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1348893</v>
      </c>
      <c r="CS34" s="621"/>
      <c r="CT34" s="621"/>
      <c r="CU34" s="621"/>
      <c r="CV34" s="621"/>
      <c r="CW34" s="621"/>
      <c r="CX34" s="621"/>
      <c r="CY34" s="622"/>
      <c r="CZ34" s="623">
        <v>18.5</v>
      </c>
      <c r="DA34" s="641"/>
      <c r="DB34" s="641"/>
      <c r="DC34" s="642"/>
      <c r="DD34" s="626">
        <v>1088919</v>
      </c>
      <c r="DE34" s="621"/>
      <c r="DF34" s="621"/>
      <c r="DG34" s="621"/>
      <c r="DH34" s="621"/>
      <c r="DI34" s="621"/>
      <c r="DJ34" s="621"/>
      <c r="DK34" s="622"/>
      <c r="DL34" s="626">
        <v>829343</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294000</v>
      </c>
      <c r="S35" s="621"/>
      <c r="T35" s="621"/>
      <c r="U35" s="621"/>
      <c r="V35" s="621"/>
      <c r="W35" s="621"/>
      <c r="X35" s="621"/>
      <c r="Y35" s="622"/>
      <c r="Z35" s="673">
        <v>3.8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922636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268632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106987</v>
      </c>
      <c r="CS35" s="639"/>
      <c r="CT35" s="639"/>
      <c r="CU35" s="639"/>
      <c r="CV35" s="639"/>
      <c r="CW35" s="639"/>
      <c r="CX35" s="639"/>
      <c r="CY35" s="640"/>
      <c r="CZ35" s="623">
        <v>1.5</v>
      </c>
      <c r="DA35" s="641"/>
      <c r="DB35" s="641"/>
      <c r="DC35" s="642"/>
      <c r="DD35" s="626">
        <v>106987</v>
      </c>
      <c r="DE35" s="639"/>
      <c r="DF35" s="639"/>
      <c r="DG35" s="639"/>
      <c r="DH35" s="639"/>
      <c r="DI35" s="639"/>
      <c r="DJ35" s="639"/>
      <c r="DK35" s="640"/>
      <c r="DL35" s="626">
        <v>106987</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7704219</v>
      </c>
      <c r="S36" s="661"/>
      <c r="T36" s="661"/>
      <c r="U36" s="661"/>
      <c r="V36" s="661"/>
      <c r="W36" s="661"/>
      <c r="X36" s="661"/>
      <c r="Y36" s="664"/>
      <c r="Z36" s="665">
        <v>100</v>
      </c>
      <c r="AA36" s="665"/>
      <c r="AB36" s="665"/>
      <c r="AC36" s="665"/>
      <c r="AD36" s="666">
        <v>4415170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214051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216341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681111</v>
      </c>
      <c r="CS36" s="621"/>
      <c r="CT36" s="621"/>
      <c r="CU36" s="621"/>
      <c r="CV36" s="621"/>
      <c r="CW36" s="621"/>
      <c r="CX36" s="621"/>
      <c r="CY36" s="622"/>
      <c r="CZ36" s="623">
        <v>9.3000000000000007</v>
      </c>
      <c r="DA36" s="641"/>
      <c r="DB36" s="641"/>
      <c r="DC36" s="642"/>
      <c r="DD36" s="626">
        <v>657811</v>
      </c>
      <c r="DE36" s="621"/>
      <c r="DF36" s="621"/>
      <c r="DG36" s="621"/>
      <c r="DH36" s="621"/>
      <c r="DI36" s="621"/>
      <c r="DJ36" s="621"/>
      <c r="DK36" s="622"/>
      <c r="DL36" s="626">
        <v>551894</v>
      </c>
      <c r="DM36" s="621"/>
      <c r="DN36" s="621"/>
      <c r="DO36" s="621"/>
      <c r="DP36" s="621"/>
      <c r="DQ36" s="621"/>
      <c r="DR36" s="621"/>
      <c r="DS36" s="621"/>
      <c r="DT36" s="621"/>
      <c r="DU36" s="621"/>
      <c r="DV36" s="622"/>
      <c r="DW36" s="643">
        <v>11.7</v>
      </c>
      <c r="DX36" s="644"/>
      <c r="DY36" s="644"/>
      <c r="DZ36" s="644"/>
      <c r="EA36" s="644"/>
      <c r="EB36" s="644"/>
      <c r="EC36" s="645"/>
    </row>
    <row r="37" spans="2:133" ht="11.25" customHeight="1">
      <c r="AQ37" s="646" t="s">
        <v>314</v>
      </c>
      <c r="AR37" s="647"/>
      <c r="AS37" s="647"/>
      <c r="AT37" s="647"/>
      <c r="AU37" s="647"/>
      <c r="AV37" s="647"/>
      <c r="AW37" s="647"/>
      <c r="AX37" s="647"/>
      <c r="AY37" s="648"/>
      <c r="AZ37" s="620">
        <v>1881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2709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387905</v>
      </c>
      <c r="CS37" s="639"/>
      <c r="CT37" s="639"/>
      <c r="CU37" s="639"/>
      <c r="CV37" s="639"/>
      <c r="CW37" s="639"/>
      <c r="CX37" s="639"/>
      <c r="CY37" s="640"/>
      <c r="CZ37" s="623">
        <v>5.3</v>
      </c>
      <c r="DA37" s="641"/>
      <c r="DB37" s="641"/>
      <c r="DC37" s="642"/>
      <c r="DD37" s="626">
        <v>387905</v>
      </c>
      <c r="DE37" s="639"/>
      <c r="DF37" s="639"/>
      <c r="DG37" s="639"/>
      <c r="DH37" s="639"/>
      <c r="DI37" s="639"/>
      <c r="DJ37" s="639"/>
      <c r="DK37" s="640"/>
      <c r="DL37" s="626">
        <v>387905</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4456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920755</v>
      </c>
      <c r="CS38" s="621"/>
      <c r="CT38" s="621"/>
      <c r="CU38" s="621"/>
      <c r="CV38" s="621"/>
      <c r="CW38" s="621"/>
      <c r="CX38" s="621"/>
      <c r="CY38" s="622"/>
      <c r="CZ38" s="623">
        <v>12.6</v>
      </c>
      <c r="DA38" s="641"/>
      <c r="DB38" s="641"/>
      <c r="DC38" s="642"/>
      <c r="DD38" s="626">
        <v>782515</v>
      </c>
      <c r="DE38" s="621"/>
      <c r="DF38" s="621"/>
      <c r="DG38" s="621"/>
      <c r="DH38" s="621"/>
      <c r="DI38" s="621"/>
      <c r="DJ38" s="621"/>
      <c r="DK38" s="622"/>
      <c r="DL38" s="626">
        <v>637592</v>
      </c>
      <c r="DM38" s="621"/>
      <c r="DN38" s="621"/>
      <c r="DO38" s="621"/>
      <c r="DP38" s="621"/>
      <c r="DQ38" s="621"/>
      <c r="DR38" s="621"/>
      <c r="DS38" s="621"/>
      <c r="DT38" s="621"/>
      <c r="DU38" s="621"/>
      <c r="DV38" s="622"/>
      <c r="DW38" s="643">
        <v>13.5</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418665</v>
      </c>
      <c r="CS39" s="639"/>
      <c r="CT39" s="639"/>
      <c r="CU39" s="639"/>
      <c r="CV39" s="639"/>
      <c r="CW39" s="639"/>
      <c r="CX39" s="639"/>
      <c r="CY39" s="640"/>
      <c r="CZ39" s="623">
        <v>5.7</v>
      </c>
      <c r="DA39" s="641"/>
      <c r="DB39" s="641"/>
      <c r="DC39" s="642"/>
      <c r="DD39" s="626">
        <v>417000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195349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511355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674672</v>
      </c>
      <c r="CS42" s="621"/>
      <c r="CT42" s="621"/>
      <c r="CU42" s="621"/>
      <c r="CV42" s="621"/>
      <c r="CW42" s="621"/>
      <c r="CX42" s="621"/>
      <c r="CY42" s="622"/>
      <c r="CZ42" s="623">
        <v>9.1999999999999993</v>
      </c>
      <c r="DA42" s="624"/>
      <c r="DB42" s="624"/>
      <c r="DC42" s="625"/>
      <c r="DD42" s="626">
        <v>226664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674672</v>
      </c>
      <c r="CS44" s="621"/>
      <c r="CT44" s="621"/>
      <c r="CU44" s="621"/>
      <c r="CV44" s="621"/>
      <c r="CW44" s="621"/>
      <c r="CX44" s="621"/>
      <c r="CY44" s="622"/>
      <c r="CZ44" s="623">
        <v>9.1999999999999993</v>
      </c>
      <c r="DA44" s="624"/>
      <c r="DB44" s="624"/>
      <c r="DC44" s="625"/>
      <c r="DD44" s="626">
        <v>226664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349671</v>
      </c>
      <c r="CS45" s="639"/>
      <c r="CT45" s="639"/>
      <c r="CU45" s="639"/>
      <c r="CV45" s="639"/>
      <c r="CW45" s="639"/>
      <c r="CX45" s="639"/>
      <c r="CY45" s="640"/>
      <c r="CZ45" s="623">
        <v>4.8</v>
      </c>
      <c r="DA45" s="641"/>
      <c r="DB45" s="641"/>
      <c r="DC45" s="642"/>
      <c r="DD45" s="626">
        <v>89262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325001</v>
      </c>
      <c r="CS46" s="621"/>
      <c r="CT46" s="621"/>
      <c r="CU46" s="621"/>
      <c r="CV46" s="621"/>
      <c r="CW46" s="621"/>
      <c r="CX46" s="621"/>
      <c r="CY46" s="622"/>
      <c r="CZ46" s="623">
        <v>4.4000000000000004</v>
      </c>
      <c r="DA46" s="624"/>
      <c r="DB46" s="624"/>
      <c r="DC46" s="625"/>
      <c r="DD46" s="626">
        <v>137402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7304157</v>
      </c>
      <c r="CS49" s="605"/>
      <c r="CT49" s="605"/>
      <c r="CU49" s="605"/>
      <c r="CV49" s="605"/>
      <c r="CW49" s="605"/>
      <c r="CX49" s="605"/>
      <c r="CY49" s="606"/>
      <c r="CZ49" s="607">
        <v>100</v>
      </c>
      <c r="DA49" s="608"/>
      <c r="DB49" s="608"/>
      <c r="DC49" s="609"/>
      <c r="DD49" s="610">
        <v>5187629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G1" zoomScale="85" zoomScaleNormal="85" zoomScaleSheetLayoutView="70" workbookViewId="0">
      <selection activeCell="CR13" sqref="BH13:CV1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5" t="s">
        <v>344</v>
      </c>
      <c r="DK2" s="1136"/>
      <c r="DL2" s="1136"/>
      <c r="DM2" s="1136"/>
      <c r="DN2" s="1136"/>
      <c r="DO2" s="1137"/>
      <c r="DP2" s="202"/>
      <c r="DQ2" s="1135" t="s">
        <v>345</v>
      </c>
      <c r="DR2" s="1136"/>
      <c r="DS2" s="1136"/>
      <c r="DT2" s="1136"/>
      <c r="DU2" s="1136"/>
      <c r="DV2" s="1136"/>
      <c r="DW2" s="1136"/>
      <c r="DX2" s="1136"/>
      <c r="DY2" s="1136"/>
      <c r="DZ2" s="1137"/>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8" t="s">
        <v>346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8"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9"/>
      <c r="BA5" s="209"/>
      <c r="BB5" s="209"/>
      <c r="BC5" s="209"/>
      <c r="BD5" s="209"/>
      <c r="BE5" s="210"/>
      <c r="BF5" s="210"/>
      <c r="BG5" s="210"/>
      <c r="BH5" s="210"/>
      <c r="BI5" s="210"/>
      <c r="BJ5" s="210"/>
      <c r="BK5" s="210"/>
      <c r="BL5" s="210"/>
      <c r="BM5" s="210"/>
      <c r="BN5" s="210"/>
      <c r="BO5" s="210"/>
      <c r="BP5" s="210"/>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3" t="s">
        <v>362</v>
      </c>
      <c r="DH5" s="1124"/>
      <c r="DI5" s="1124"/>
      <c r="DJ5" s="1124"/>
      <c r="DK5" s="1125"/>
      <c r="DL5" s="1123" t="s">
        <v>363</v>
      </c>
      <c r="DM5" s="1124"/>
      <c r="DN5" s="1124"/>
      <c r="DO5" s="1124"/>
      <c r="DP5" s="1125"/>
      <c r="DQ5" s="1027" t="s">
        <v>364</v>
      </c>
      <c r="DR5" s="1028"/>
      <c r="DS5" s="1028"/>
      <c r="DT5" s="1028"/>
      <c r="DU5" s="1029"/>
      <c r="DV5" s="1027" t="s">
        <v>355</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7"/>
    </row>
    <row r="7" spans="1:131" s="208" customFormat="1" ht="26.25" customHeight="1" thickTop="1">
      <c r="A7" s="211">
        <v>1</v>
      </c>
      <c r="B7" s="1074" t="s">
        <v>365</v>
      </c>
      <c r="C7" s="1075"/>
      <c r="D7" s="1075"/>
      <c r="E7" s="1075"/>
      <c r="F7" s="1075"/>
      <c r="G7" s="1075"/>
      <c r="H7" s="1075"/>
      <c r="I7" s="1075"/>
      <c r="J7" s="1075"/>
      <c r="K7" s="1075"/>
      <c r="L7" s="1075"/>
      <c r="M7" s="1075"/>
      <c r="N7" s="1075"/>
      <c r="O7" s="1075"/>
      <c r="P7" s="1076"/>
      <c r="Q7" s="1129">
        <v>7708</v>
      </c>
      <c r="R7" s="1130"/>
      <c r="S7" s="1130"/>
      <c r="T7" s="1130"/>
      <c r="U7" s="1130"/>
      <c r="V7" s="1130">
        <v>7308</v>
      </c>
      <c r="W7" s="1130"/>
      <c r="X7" s="1130"/>
      <c r="Y7" s="1130"/>
      <c r="Z7" s="1130"/>
      <c r="AA7" s="1130">
        <v>400</v>
      </c>
      <c r="AB7" s="1130"/>
      <c r="AC7" s="1130"/>
      <c r="AD7" s="1130"/>
      <c r="AE7" s="1131"/>
      <c r="AF7" s="1132">
        <v>285</v>
      </c>
      <c r="AG7" s="1133"/>
      <c r="AH7" s="1133"/>
      <c r="AI7" s="1133"/>
      <c r="AJ7" s="1134"/>
      <c r="AK7" s="1116">
        <v>466</v>
      </c>
      <c r="AL7" s="1117"/>
      <c r="AM7" s="1117"/>
      <c r="AN7" s="1117"/>
      <c r="AO7" s="1117"/>
      <c r="AP7" s="1117">
        <v>5871</v>
      </c>
      <c r="AQ7" s="1117"/>
      <c r="AR7" s="1117"/>
      <c r="AS7" s="1117"/>
      <c r="AT7" s="1117"/>
      <c r="AU7" s="1118"/>
      <c r="AV7" s="1118"/>
      <c r="AW7" s="1118"/>
      <c r="AX7" s="1118"/>
      <c r="AY7" s="1119"/>
      <c r="AZ7" s="205"/>
      <c r="BA7" s="205"/>
      <c r="BB7" s="205"/>
      <c r="BC7" s="205"/>
      <c r="BD7" s="205"/>
      <c r="BE7" s="206"/>
      <c r="BF7" s="206"/>
      <c r="BG7" s="206"/>
      <c r="BH7" s="206"/>
      <c r="BI7" s="206"/>
      <c r="BJ7" s="206"/>
      <c r="BK7" s="206"/>
      <c r="BL7" s="206"/>
      <c r="BM7" s="206"/>
      <c r="BN7" s="206"/>
      <c r="BO7" s="206"/>
      <c r="BP7" s="206"/>
      <c r="BQ7" s="212">
        <v>1</v>
      </c>
      <c r="BR7" s="213"/>
      <c r="BS7" s="1120" t="s">
        <v>534</v>
      </c>
      <c r="BT7" s="1121"/>
      <c r="BU7" s="1121"/>
      <c r="BV7" s="1121"/>
      <c r="BW7" s="1121"/>
      <c r="BX7" s="1121"/>
      <c r="BY7" s="1121"/>
      <c r="BZ7" s="1121"/>
      <c r="CA7" s="1121"/>
      <c r="CB7" s="1121"/>
      <c r="CC7" s="1121"/>
      <c r="CD7" s="1121"/>
      <c r="CE7" s="1121"/>
      <c r="CF7" s="1121"/>
      <c r="CG7" s="1122"/>
      <c r="CH7" s="1113">
        <v>5</v>
      </c>
      <c r="CI7" s="1114"/>
      <c r="CJ7" s="1114"/>
      <c r="CK7" s="1114"/>
      <c r="CL7" s="1115"/>
      <c r="CM7" s="1113">
        <v>59</v>
      </c>
      <c r="CN7" s="1114"/>
      <c r="CO7" s="1114"/>
      <c r="CP7" s="1114"/>
      <c r="CQ7" s="1115"/>
      <c r="CR7" s="1113">
        <v>5</v>
      </c>
      <c r="CS7" s="1114"/>
      <c r="CT7" s="1114"/>
      <c r="CU7" s="1114"/>
      <c r="CV7" s="1115"/>
      <c r="CW7" s="1113" t="s">
        <v>479</v>
      </c>
      <c r="CX7" s="1114"/>
      <c r="CY7" s="1114"/>
      <c r="CZ7" s="1114"/>
      <c r="DA7" s="1115"/>
      <c r="DB7" s="1113" t="s">
        <v>479</v>
      </c>
      <c r="DC7" s="1114"/>
      <c r="DD7" s="1114"/>
      <c r="DE7" s="1114"/>
      <c r="DF7" s="1115"/>
      <c r="DG7" s="1113" t="s">
        <v>479</v>
      </c>
      <c r="DH7" s="1114"/>
      <c r="DI7" s="1114"/>
      <c r="DJ7" s="1114"/>
      <c r="DK7" s="1115"/>
      <c r="DL7" s="1113" t="s">
        <v>479</v>
      </c>
      <c r="DM7" s="1114"/>
      <c r="DN7" s="1114"/>
      <c r="DO7" s="1114"/>
      <c r="DP7" s="1115"/>
      <c r="DQ7" s="1113" t="s">
        <v>479</v>
      </c>
      <c r="DR7" s="1114"/>
      <c r="DS7" s="1114"/>
      <c r="DT7" s="1114"/>
      <c r="DU7" s="1115"/>
      <c r="DV7" s="1140"/>
      <c r="DW7" s="1141"/>
      <c r="DX7" s="1141"/>
      <c r="DY7" s="1141"/>
      <c r="DZ7" s="1142"/>
      <c r="EA7" s="207"/>
    </row>
    <row r="8" spans="1:131" s="208" customFormat="1" ht="26.25" customHeight="1">
      <c r="A8" s="214">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1"/>
      <c r="AL8" s="1112"/>
      <c r="AM8" s="1112"/>
      <c r="AN8" s="1112"/>
      <c r="AO8" s="1112"/>
      <c r="AP8" s="1112"/>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c r="BS8" s="1040" t="s">
        <v>535</v>
      </c>
      <c r="BT8" s="1041"/>
      <c r="BU8" s="1041"/>
      <c r="BV8" s="1041"/>
      <c r="BW8" s="1041"/>
      <c r="BX8" s="1041"/>
      <c r="BY8" s="1041"/>
      <c r="BZ8" s="1041"/>
      <c r="CA8" s="1041"/>
      <c r="CB8" s="1041"/>
      <c r="CC8" s="1041"/>
      <c r="CD8" s="1041"/>
      <c r="CE8" s="1041"/>
      <c r="CF8" s="1041"/>
      <c r="CG8" s="1042"/>
      <c r="CH8" s="1015">
        <v>0</v>
      </c>
      <c r="CI8" s="1016"/>
      <c r="CJ8" s="1016"/>
      <c r="CK8" s="1016"/>
      <c r="CL8" s="1017"/>
      <c r="CM8" s="1015">
        <v>89</v>
      </c>
      <c r="CN8" s="1016"/>
      <c r="CO8" s="1016"/>
      <c r="CP8" s="1016"/>
      <c r="CQ8" s="1017"/>
      <c r="CR8" s="1015">
        <v>5</v>
      </c>
      <c r="CS8" s="1016"/>
      <c r="CT8" s="1016"/>
      <c r="CU8" s="1016"/>
      <c r="CV8" s="1017"/>
      <c r="CW8" s="1015" t="s">
        <v>536</v>
      </c>
      <c r="CX8" s="1016"/>
      <c r="CY8" s="1016"/>
      <c r="CZ8" s="1016"/>
      <c r="DA8" s="1017"/>
      <c r="DB8" s="1015" t="s">
        <v>536</v>
      </c>
      <c r="DC8" s="1016"/>
      <c r="DD8" s="1016"/>
      <c r="DE8" s="1016"/>
      <c r="DF8" s="1017"/>
      <c r="DG8" s="1015" t="s">
        <v>536</v>
      </c>
      <c r="DH8" s="1016"/>
      <c r="DI8" s="1016"/>
      <c r="DJ8" s="1016"/>
      <c r="DK8" s="1017"/>
      <c r="DL8" s="1015" t="s">
        <v>536</v>
      </c>
      <c r="DM8" s="1016"/>
      <c r="DN8" s="1016"/>
      <c r="DO8" s="1016"/>
      <c r="DP8" s="1017"/>
      <c r="DQ8" s="1015" t="s">
        <v>536</v>
      </c>
      <c r="DR8" s="1016"/>
      <c r="DS8" s="1016"/>
      <c r="DT8" s="1016"/>
      <c r="DU8" s="1017"/>
      <c r="DV8" s="1018"/>
      <c r="DW8" s="1019"/>
      <c r="DX8" s="1019"/>
      <c r="DY8" s="1019"/>
      <c r="DZ8" s="1020"/>
      <c r="EA8" s="207"/>
    </row>
    <row r="9" spans="1:131" s="208" customFormat="1" ht="26.25" customHeight="1">
      <c r="A9" s="214">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1"/>
      <c r="AL9" s="1112"/>
      <c r="AM9" s="1112"/>
      <c r="AN9" s="1112"/>
      <c r="AO9" s="1112"/>
      <c r="AP9" s="1112"/>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c r="A10" s="214">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c r="A11" s="214">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c r="A12" s="214">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c r="A13" s="214">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c r="A14" s="214">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c r="A15" s="214">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c r="A16" s="214">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c r="A17" s="214">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c r="A18" s="214">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c r="A19" s="214">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c r="A20" s="214">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c r="A21" s="214">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c r="A22" s="214">
        <v>16</v>
      </c>
      <c r="B22" s="1057"/>
      <c r="C22" s="1058"/>
      <c r="D22" s="1058"/>
      <c r="E22" s="1058"/>
      <c r="F22" s="1058"/>
      <c r="G22" s="1058"/>
      <c r="H22" s="1058"/>
      <c r="I22" s="1058"/>
      <c r="J22" s="1058"/>
      <c r="K22" s="1058"/>
      <c r="L22" s="1058"/>
      <c r="M22" s="1058"/>
      <c r="N22" s="1058"/>
      <c r="O22" s="1058"/>
      <c r="P22" s="1059"/>
      <c r="Q22" s="1106"/>
      <c r="R22" s="1107"/>
      <c r="S22" s="1107"/>
      <c r="T22" s="1107"/>
      <c r="U22" s="1107"/>
      <c r="V22" s="1107"/>
      <c r="W22" s="1107"/>
      <c r="X22" s="1107"/>
      <c r="Y22" s="1107"/>
      <c r="Z22" s="1107"/>
      <c r="AA22" s="1107"/>
      <c r="AB22" s="1107"/>
      <c r="AC22" s="1107"/>
      <c r="AD22" s="1107"/>
      <c r="AE22" s="1108"/>
      <c r="AF22" s="1063"/>
      <c r="AG22" s="1064"/>
      <c r="AH22" s="1064"/>
      <c r="AI22" s="1064"/>
      <c r="AJ22" s="1065"/>
      <c r="AK22" s="1102"/>
      <c r="AL22" s="1103"/>
      <c r="AM22" s="1103"/>
      <c r="AN22" s="1103"/>
      <c r="AO22" s="1103"/>
      <c r="AP22" s="1103"/>
      <c r="AQ22" s="1103"/>
      <c r="AR22" s="1103"/>
      <c r="AS22" s="1103"/>
      <c r="AT22" s="1103"/>
      <c r="AU22" s="1104"/>
      <c r="AV22" s="1104"/>
      <c r="AW22" s="1104"/>
      <c r="AX22" s="1104"/>
      <c r="AY22" s="1105"/>
      <c r="AZ22" s="1055" t="s">
        <v>366</v>
      </c>
      <c r="BA22" s="1055"/>
      <c r="BB22" s="1055"/>
      <c r="BC22" s="1055"/>
      <c r="BD22" s="1056"/>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3">
        <v>7708</v>
      </c>
      <c r="R23" s="1094"/>
      <c r="S23" s="1094"/>
      <c r="T23" s="1094"/>
      <c r="U23" s="1094"/>
      <c r="V23" s="1094">
        <v>7308</v>
      </c>
      <c r="W23" s="1094"/>
      <c r="X23" s="1094"/>
      <c r="Y23" s="1094"/>
      <c r="Z23" s="1094"/>
      <c r="AA23" s="1094">
        <v>400</v>
      </c>
      <c r="AB23" s="1094"/>
      <c r="AC23" s="1094"/>
      <c r="AD23" s="1094"/>
      <c r="AE23" s="1095"/>
      <c r="AF23" s="1096">
        <v>285</v>
      </c>
      <c r="AG23" s="1094"/>
      <c r="AH23" s="1094"/>
      <c r="AI23" s="1094"/>
      <c r="AJ23" s="1097"/>
      <c r="AK23" s="1098"/>
      <c r="AL23" s="1099"/>
      <c r="AM23" s="1099"/>
      <c r="AN23" s="1099"/>
      <c r="AO23" s="1099"/>
      <c r="AP23" s="1094">
        <v>5871</v>
      </c>
      <c r="AQ23" s="1094"/>
      <c r="AR23" s="1094"/>
      <c r="AS23" s="1094"/>
      <c r="AT23" s="1094"/>
      <c r="AU23" s="1100"/>
      <c r="AV23" s="1100"/>
      <c r="AW23" s="1100"/>
      <c r="AX23" s="1100"/>
      <c r="AY23" s="1101"/>
      <c r="AZ23" s="1090" t="s">
        <v>112</v>
      </c>
      <c r="BA23" s="1091"/>
      <c r="BB23" s="1091"/>
      <c r="BC23" s="1091"/>
      <c r="BD23" s="1092"/>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c r="A24" s="1089" t="s">
        <v>369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c r="A25" s="1088" t="s">
        <v>370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4" t="s">
        <v>374</v>
      </c>
      <c r="AG26" s="1034"/>
      <c r="AH26" s="1034"/>
      <c r="AI26" s="1034"/>
      <c r="AJ26" s="1085"/>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c r="A28" s="219">
        <v>1</v>
      </c>
      <c r="B28" s="1074" t="s">
        <v>379</v>
      </c>
      <c r="C28" s="1075"/>
      <c r="D28" s="1075"/>
      <c r="E28" s="1075"/>
      <c r="F28" s="1075"/>
      <c r="G28" s="1075"/>
      <c r="H28" s="1075"/>
      <c r="I28" s="1075"/>
      <c r="J28" s="1075"/>
      <c r="K28" s="1075"/>
      <c r="L28" s="1075"/>
      <c r="M28" s="1075"/>
      <c r="N28" s="1075"/>
      <c r="O28" s="1075"/>
      <c r="P28" s="1076"/>
      <c r="Q28" s="1077">
        <v>2706</v>
      </c>
      <c r="R28" s="1078"/>
      <c r="S28" s="1078"/>
      <c r="T28" s="1078"/>
      <c r="U28" s="1078"/>
      <c r="V28" s="1078">
        <v>2437</v>
      </c>
      <c r="W28" s="1078"/>
      <c r="X28" s="1078"/>
      <c r="Y28" s="1078"/>
      <c r="Z28" s="1078"/>
      <c r="AA28" s="1078">
        <v>269</v>
      </c>
      <c r="AB28" s="1078"/>
      <c r="AC28" s="1078"/>
      <c r="AD28" s="1078"/>
      <c r="AE28" s="1079"/>
      <c r="AF28" s="1080">
        <v>269</v>
      </c>
      <c r="AG28" s="1078"/>
      <c r="AH28" s="1078"/>
      <c r="AI28" s="1078"/>
      <c r="AJ28" s="1081"/>
      <c r="AK28" s="1082">
        <v>189</v>
      </c>
      <c r="AL28" s="1083"/>
      <c r="AM28" s="1083"/>
      <c r="AN28" s="1083"/>
      <c r="AO28" s="1083"/>
      <c r="AP28" s="997" t="s">
        <v>479</v>
      </c>
      <c r="AQ28" s="997"/>
      <c r="AR28" s="997"/>
      <c r="AS28" s="997"/>
      <c r="AT28" s="997"/>
      <c r="AU28" s="997" t="s">
        <v>479</v>
      </c>
      <c r="AV28" s="997"/>
      <c r="AW28" s="997"/>
      <c r="AX28" s="997"/>
      <c r="AY28" s="997"/>
      <c r="AZ28" s="1068" t="s">
        <v>479</v>
      </c>
      <c r="BA28" s="1068"/>
      <c r="BB28" s="1068"/>
      <c r="BC28" s="1068"/>
      <c r="BD28" s="1068"/>
      <c r="BE28" s="1072"/>
      <c r="BF28" s="1072"/>
      <c r="BG28" s="1072"/>
      <c r="BH28" s="1072"/>
      <c r="BI28" s="1073"/>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c r="A29" s="219">
        <v>2</v>
      </c>
      <c r="B29" s="1057" t="s">
        <v>380</v>
      </c>
      <c r="C29" s="1058"/>
      <c r="D29" s="1058"/>
      <c r="E29" s="1058"/>
      <c r="F29" s="1058"/>
      <c r="G29" s="1058"/>
      <c r="H29" s="1058"/>
      <c r="I29" s="1058"/>
      <c r="J29" s="1058"/>
      <c r="K29" s="1058"/>
      <c r="L29" s="1058"/>
      <c r="M29" s="1058"/>
      <c r="N29" s="1058"/>
      <c r="O29" s="1058"/>
      <c r="P29" s="1059"/>
      <c r="Q29" s="1069">
        <v>1717</v>
      </c>
      <c r="R29" s="1070"/>
      <c r="S29" s="1070"/>
      <c r="T29" s="1070"/>
      <c r="U29" s="1070"/>
      <c r="V29" s="1070">
        <v>1567</v>
      </c>
      <c r="W29" s="1070"/>
      <c r="X29" s="1070"/>
      <c r="Y29" s="1070"/>
      <c r="Z29" s="1070"/>
      <c r="AA29" s="1070">
        <v>150</v>
      </c>
      <c r="AB29" s="1070"/>
      <c r="AC29" s="1070"/>
      <c r="AD29" s="1070"/>
      <c r="AE29" s="1071"/>
      <c r="AF29" s="1063">
        <v>150</v>
      </c>
      <c r="AG29" s="1064"/>
      <c r="AH29" s="1064"/>
      <c r="AI29" s="1064"/>
      <c r="AJ29" s="1065"/>
      <c r="AK29" s="1006">
        <v>232</v>
      </c>
      <c r="AL29" s="997"/>
      <c r="AM29" s="997"/>
      <c r="AN29" s="997"/>
      <c r="AO29" s="997"/>
      <c r="AP29" s="997" t="s">
        <v>479</v>
      </c>
      <c r="AQ29" s="997"/>
      <c r="AR29" s="997"/>
      <c r="AS29" s="997"/>
      <c r="AT29" s="997"/>
      <c r="AU29" s="997" t="s">
        <v>479</v>
      </c>
      <c r="AV29" s="997"/>
      <c r="AW29" s="997"/>
      <c r="AX29" s="997"/>
      <c r="AY29" s="997"/>
      <c r="AZ29" s="1068" t="s">
        <v>479</v>
      </c>
      <c r="BA29" s="1068"/>
      <c r="BB29" s="1068"/>
      <c r="BC29" s="1068"/>
      <c r="BD29" s="1068"/>
      <c r="BE29" s="1052"/>
      <c r="BF29" s="1052"/>
      <c r="BG29" s="1052"/>
      <c r="BH29" s="1052"/>
      <c r="BI29" s="1053"/>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c r="A30" s="219">
        <v>3</v>
      </c>
      <c r="B30" s="1057" t="s">
        <v>381</v>
      </c>
      <c r="C30" s="1058"/>
      <c r="D30" s="1058"/>
      <c r="E30" s="1058"/>
      <c r="F30" s="1058"/>
      <c r="G30" s="1058"/>
      <c r="H30" s="1058"/>
      <c r="I30" s="1058"/>
      <c r="J30" s="1058"/>
      <c r="K30" s="1058"/>
      <c r="L30" s="1058"/>
      <c r="M30" s="1058"/>
      <c r="N30" s="1058"/>
      <c r="O30" s="1058"/>
      <c r="P30" s="1059"/>
      <c r="Q30" s="1069">
        <v>272</v>
      </c>
      <c r="R30" s="1070"/>
      <c r="S30" s="1070"/>
      <c r="T30" s="1070"/>
      <c r="U30" s="1070"/>
      <c r="V30" s="1070">
        <v>259</v>
      </c>
      <c r="W30" s="1070"/>
      <c r="X30" s="1070"/>
      <c r="Y30" s="1070"/>
      <c r="Z30" s="1070"/>
      <c r="AA30" s="1070">
        <v>13</v>
      </c>
      <c r="AB30" s="1070"/>
      <c r="AC30" s="1070"/>
      <c r="AD30" s="1070"/>
      <c r="AE30" s="1071"/>
      <c r="AF30" s="1063">
        <v>13</v>
      </c>
      <c r="AG30" s="1064"/>
      <c r="AH30" s="1064"/>
      <c r="AI30" s="1064"/>
      <c r="AJ30" s="1065"/>
      <c r="AK30" s="1006">
        <v>56</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2"/>
      <c r="BF30" s="1052"/>
      <c r="BG30" s="1052"/>
      <c r="BH30" s="1052"/>
      <c r="BI30" s="1053"/>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c r="A31" s="219">
        <v>4</v>
      </c>
      <c r="B31" s="1057" t="s">
        <v>382</v>
      </c>
      <c r="C31" s="1058"/>
      <c r="D31" s="1058"/>
      <c r="E31" s="1058"/>
      <c r="F31" s="1058"/>
      <c r="G31" s="1058"/>
      <c r="H31" s="1058"/>
      <c r="I31" s="1058"/>
      <c r="J31" s="1058"/>
      <c r="K31" s="1058"/>
      <c r="L31" s="1058"/>
      <c r="M31" s="1058"/>
      <c r="N31" s="1058"/>
      <c r="O31" s="1058"/>
      <c r="P31" s="1059"/>
      <c r="Q31" s="1069">
        <v>17</v>
      </c>
      <c r="R31" s="1070"/>
      <c r="S31" s="1070"/>
      <c r="T31" s="1070"/>
      <c r="U31" s="1070"/>
      <c r="V31" s="1070">
        <v>11</v>
      </c>
      <c r="W31" s="1070"/>
      <c r="X31" s="1070"/>
      <c r="Y31" s="1070"/>
      <c r="Z31" s="1070"/>
      <c r="AA31" s="1070">
        <v>6</v>
      </c>
      <c r="AB31" s="1070"/>
      <c r="AC31" s="1070"/>
      <c r="AD31" s="1070"/>
      <c r="AE31" s="1071"/>
      <c r="AF31" s="1063">
        <v>6</v>
      </c>
      <c r="AG31" s="1064"/>
      <c r="AH31" s="1064"/>
      <c r="AI31" s="1064"/>
      <c r="AJ31" s="1065"/>
      <c r="AK31" s="1006" t="s">
        <v>536</v>
      </c>
      <c r="AL31" s="997"/>
      <c r="AM31" s="997"/>
      <c r="AN31" s="997"/>
      <c r="AO31" s="997"/>
      <c r="AP31" s="997" t="s">
        <v>479</v>
      </c>
      <c r="AQ31" s="997"/>
      <c r="AR31" s="997"/>
      <c r="AS31" s="997"/>
      <c r="AT31" s="997"/>
      <c r="AU31" s="997" t="s">
        <v>479</v>
      </c>
      <c r="AV31" s="997"/>
      <c r="AW31" s="997"/>
      <c r="AX31" s="997"/>
      <c r="AY31" s="997"/>
      <c r="AZ31" s="1068" t="s">
        <v>479</v>
      </c>
      <c r="BA31" s="1068"/>
      <c r="BB31" s="1068"/>
      <c r="BC31" s="1068"/>
      <c r="BD31" s="1068"/>
      <c r="BE31" s="1052"/>
      <c r="BF31" s="1052"/>
      <c r="BG31" s="1052"/>
      <c r="BH31" s="1052"/>
      <c r="BI31" s="1053"/>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c r="A32" s="219">
        <v>5</v>
      </c>
      <c r="B32" s="1057" t="s">
        <v>383</v>
      </c>
      <c r="C32" s="1058"/>
      <c r="D32" s="1058"/>
      <c r="E32" s="1058"/>
      <c r="F32" s="1058"/>
      <c r="G32" s="1058"/>
      <c r="H32" s="1058"/>
      <c r="I32" s="1058"/>
      <c r="J32" s="1058"/>
      <c r="K32" s="1058"/>
      <c r="L32" s="1058"/>
      <c r="M32" s="1058"/>
      <c r="N32" s="1058"/>
      <c r="O32" s="1058"/>
      <c r="P32" s="1059"/>
      <c r="Q32" s="1069">
        <v>423</v>
      </c>
      <c r="R32" s="1070"/>
      <c r="S32" s="1070"/>
      <c r="T32" s="1070"/>
      <c r="U32" s="1070"/>
      <c r="V32" s="1070">
        <v>327</v>
      </c>
      <c r="W32" s="1070"/>
      <c r="X32" s="1070"/>
      <c r="Y32" s="1070"/>
      <c r="Z32" s="1070"/>
      <c r="AA32" s="1070">
        <v>95</v>
      </c>
      <c r="AB32" s="1070"/>
      <c r="AC32" s="1070"/>
      <c r="AD32" s="1070"/>
      <c r="AE32" s="1071"/>
      <c r="AF32" s="1063">
        <v>604</v>
      </c>
      <c r="AG32" s="1064"/>
      <c r="AH32" s="1064"/>
      <c r="AI32" s="1064"/>
      <c r="AJ32" s="1065"/>
      <c r="AK32" s="1006" t="s">
        <v>536</v>
      </c>
      <c r="AL32" s="997"/>
      <c r="AM32" s="997"/>
      <c r="AN32" s="997"/>
      <c r="AO32" s="997"/>
      <c r="AP32" s="997">
        <v>1002</v>
      </c>
      <c r="AQ32" s="997"/>
      <c r="AR32" s="997"/>
      <c r="AS32" s="997"/>
      <c r="AT32" s="997"/>
      <c r="AU32" s="997" t="s">
        <v>536</v>
      </c>
      <c r="AV32" s="997"/>
      <c r="AW32" s="997"/>
      <c r="AX32" s="997"/>
      <c r="AY32" s="997"/>
      <c r="AZ32" s="1068" t="s">
        <v>112</v>
      </c>
      <c r="BA32" s="1068"/>
      <c r="BB32" s="1068"/>
      <c r="BC32" s="1068"/>
      <c r="BD32" s="1068"/>
      <c r="BE32" s="1052" t="s">
        <v>384</v>
      </c>
      <c r="BF32" s="1052"/>
      <c r="BG32" s="1052"/>
      <c r="BH32" s="1052"/>
      <c r="BI32" s="1053"/>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c r="A33" s="219">
        <v>6</v>
      </c>
      <c r="B33" s="1057" t="s">
        <v>385</v>
      </c>
      <c r="C33" s="1058"/>
      <c r="D33" s="1058"/>
      <c r="E33" s="1058"/>
      <c r="F33" s="1058"/>
      <c r="G33" s="1058"/>
      <c r="H33" s="1058"/>
      <c r="I33" s="1058"/>
      <c r="J33" s="1058"/>
      <c r="K33" s="1058"/>
      <c r="L33" s="1058"/>
      <c r="M33" s="1058"/>
      <c r="N33" s="1058"/>
      <c r="O33" s="1058"/>
      <c r="P33" s="1059"/>
      <c r="Q33" s="1069">
        <v>483</v>
      </c>
      <c r="R33" s="1070"/>
      <c r="S33" s="1070"/>
      <c r="T33" s="1070"/>
      <c r="U33" s="1070"/>
      <c r="V33" s="1070">
        <v>445</v>
      </c>
      <c r="W33" s="1070"/>
      <c r="X33" s="1070"/>
      <c r="Y33" s="1070"/>
      <c r="Z33" s="1070"/>
      <c r="AA33" s="1070">
        <v>38</v>
      </c>
      <c r="AB33" s="1070"/>
      <c r="AC33" s="1070"/>
      <c r="AD33" s="1070"/>
      <c r="AE33" s="1071"/>
      <c r="AF33" s="1063">
        <v>38</v>
      </c>
      <c r="AG33" s="1064"/>
      <c r="AH33" s="1064"/>
      <c r="AI33" s="1064"/>
      <c r="AJ33" s="1065"/>
      <c r="AK33" s="1006">
        <v>214</v>
      </c>
      <c r="AL33" s="997"/>
      <c r="AM33" s="997"/>
      <c r="AN33" s="997"/>
      <c r="AO33" s="997"/>
      <c r="AP33" s="997">
        <v>1961</v>
      </c>
      <c r="AQ33" s="997"/>
      <c r="AR33" s="997"/>
      <c r="AS33" s="997"/>
      <c r="AT33" s="997"/>
      <c r="AU33" s="997">
        <v>1961</v>
      </c>
      <c r="AV33" s="997"/>
      <c r="AW33" s="997"/>
      <c r="AX33" s="997"/>
      <c r="AY33" s="997"/>
      <c r="AZ33" s="1068" t="s">
        <v>112</v>
      </c>
      <c r="BA33" s="1068"/>
      <c r="BB33" s="1068"/>
      <c r="BC33" s="1068"/>
      <c r="BD33" s="1068"/>
      <c r="BE33" s="1052" t="s">
        <v>386</v>
      </c>
      <c r="BF33" s="1052"/>
      <c r="BG33" s="1052"/>
      <c r="BH33" s="1052"/>
      <c r="BI33" s="1053"/>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c r="A34" s="219">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c r="A35" s="219">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c r="A36" s="219">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c r="A37" s="219">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c r="A38" s="219">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c r="A39" s="219">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c r="A40" s="214">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c r="A41" s="214">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c r="A42" s="214">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c r="A43" s="214">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c r="A44" s="214">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c r="A45" s="214">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c r="A46" s="214">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c r="A47" s="214">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c r="A48" s="214">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c r="A49" s="214">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c r="A50" s="214">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c r="A51" s="214">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c r="A52" s="214">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c r="A53" s="214">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c r="A54" s="214">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c r="A55" s="214">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c r="A56" s="214">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c r="A57" s="214">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c r="A58" s="214">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c r="A59" s="214">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c r="A60" s="214">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c r="A61" s="214">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c r="A62" s="214">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88"/>
      <c r="R63" s="989"/>
      <c r="S63" s="989"/>
      <c r="T63" s="989"/>
      <c r="U63" s="989"/>
      <c r="V63" s="989"/>
      <c r="W63" s="989"/>
      <c r="X63" s="989"/>
      <c r="Y63" s="989"/>
      <c r="Z63" s="989"/>
      <c r="AA63" s="989"/>
      <c r="AB63" s="989"/>
      <c r="AC63" s="989"/>
      <c r="AD63" s="989"/>
      <c r="AE63" s="1048"/>
      <c r="AF63" s="1049">
        <f>AF28+AF29+AF30+AF31+AF32+AF33</f>
        <v>1080</v>
      </c>
      <c r="AG63" s="985"/>
      <c r="AH63" s="985"/>
      <c r="AI63" s="985"/>
      <c r="AJ63" s="1050"/>
      <c r="AK63" s="1051"/>
      <c r="AL63" s="989"/>
      <c r="AM63" s="989"/>
      <c r="AN63" s="989"/>
      <c r="AO63" s="989"/>
      <c r="AP63" s="985">
        <f>AP32+AP33</f>
        <v>2963</v>
      </c>
      <c r="AQ63" s="985"/>
      <c r="AR63" s="985"/>
      <c r="AS63" s="985"/>
      <c r="AT63" s="985"/>
      <c r="AU63" s="985">
        <f>AU33</f>
        <v>1961</v>
      </c>
      <c r="AV63" s="985"/>
      <c r="AW63" s="985"/>
      <c r="AX63" s="985"/>
      <c r="AY63" s="985"/>
      <c r="AZ63" s="1045"/>
      <c r="BA63" s="1045"/>
      <c r="BB63" s="1045"/>
      <c r="BC63" s="1045"/>
      <c r="BD63" s="1045"/>
      <c r="BE63" s="986"/>
      <c r="BF63" s="986"/>
      <c r="BG63" s="986"/>
      <c r="BH63" s="986"/>
      <c r="BI63" s="987"/>
      <c r="BJ63" s="1046" t="s">
        <v>112</v>
      </c>
      <c r="BK63" s="963"/>
      <c r="BL63" s="963"/>
      <c r="BM63" s="963"/>
      <c r="BN63" s="1047"/>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c r="A66" s="1021" t="s">
        <v>390</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391</v>
      </c>
      <c r="AV66" s="1028"/>
      <c r="AW66" s="1028"/>
      <c r="AX66" s="1028"/>
      <c r="AY66" s="1029"/>
      <c r="AZ66" s="1027" t="s">
        <v>355</v>
      </c>
      <c r="BA66" s="1028"/>
      <c r="BB66" s="1028"/>
      <c r="BC66" s="1028"/>
      <c r="BD66" s="1043"/>
      <c r="BE66" s="218"/>
      <c r="BF66" s="218"/>
      <c r="BG66" s="218"/>
      <c r="BH66" s="218"/>
      <c r="BI66" s="218"/>
      <c r="BJ66" s="218"/>
      <c r="BK66" s="218"/>
      <c r="BL66" s="218"/>
      <c r="BM66" s="218"/>
      <c r="BN66" s="218"/>
      <c r="BO66" s="218"/>
      <c r="BP66" s="218"/>
      <c r="BQ66" s="215">
        <v>60</v>
      </c>
      <c r="BR66" s="220"/>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70"/>
      <c r="DW67" s="971"/>
      <c r="DX67" s="971"/>
      <c r="DY67" s="971"/>
      <c r="DZ67" s="972"/>
      <c r="EA67" s="199"/>
    </row>
    <row r="68" spans="1:131" s="200" customFormat="1" ht="26.25" customHeight="1" thickTop="1">
      <c r="A68" s="211">
        <v>1</v>
      </c>
      <c r="B68" s="1011" t="s">
        <v>537</v>
      </c>
      <c r="C68" s="1012"/>
      <c r="D68" s="1012"/>
      <c r="E68" s="1012"/>
      <c r="F68" s="1012"/>
      <c r="G68" s="1012"/>
      <c r="H68" s="1012"/>
      <c r="I68" s="1012"/>
      <c r="J68" s="1012"/>
      <c r="K68" s="1012"/>
      <c r="L68" s="1012"/>
      <c r="M68" s="1012"/>
      <c r="N68" s="1012"/>
      <c r="O68" s="1012"/>
      <c r="P68" s="1013"/>
      <c r="Q68" s="1014">
        <v>1274</v>
      </c>
      <c r="R68" s="1008"/>
      <c r="S68" s="1008"/>
      <c r="T68" s="1008"/>
      <c r="U68" s="1008"/>
      <c r="V68" s="1008">
        <v>1206</v>
      </c>
      <c r="W68" s="1008"/>
      <c r="X68" s="1008"/>
      <c r="Y68" s="1008"/>
      <c r="Z68" s="1008"/>
      <c r="AA68" s="1008">
        <v>68</v>
      </c>
      <c r="AB68" s="1008"/>
      <c r="AC68" s="1008"/>
      <c r="AD68" s="1008"/>
      <c r="AE68" s="1008"/>
      <c r="AF68" s="1008">
        <v>31</v>
      </c>
      <c r="AG68" s="1008"/>
      <c r="AH68" s="1008"/>
      <c r="AI68" s="1008"/>
      <c r="AJ68" s="1008"/>
      <c r="AK68" s="1008" t="s">
        <v>536</v>
      </c>
      <c r="AL68" s="1008"/>
      <c r="AM68" s="1008"/>
      <c r="AN68" s="1008"/>
      <c r="AO68" s="1008"/>
      <c r="AP68" s="1008">
        <v>1351</v>
      </c>
      <c r="AQ68" s="1008"/>
      <c r="AR68" s="1008"/>
      <c r="AS68" s="1008"/>
      <c r="AT68" s="1008"/>
      <c r="AU68" s="1008">
        <v>422</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70"/>
      <c r="DW68" s="971"/>
      <c r="DX68" s="971"/>
      <c r="DY68" s="971"/>
      <c r="DZ68" s="972"/>
      <c r="EA68" s="199"/>
    </row>
    <row r="69" spans="1:131" s="200" customFormat="1" ht="26.25" customHeight="1">
      <c r="A69" s="214">
        <v>2</v>
      </c>
      <c r="B69" s="1000" t="s">
        <v>538</v>
      </c>
      <c r="C69" s="1001"/>
      <c r="D69" s="1001"/>
      <c r="E69" s="1001"/>
      <c r="F69" s="1001"/>
      <c r="G69" s="1001"/>
      <c r="H69" s="1001"/>
      <c r="I69" s="1001"/>
      <c r="J69" s="1001"/>
      <c r="K69" s="1001"/>
      <c r="L69" s="1001"/>
      <c r="M69" s="1001"/>
      <c r="N69" s="1001"/>
      <c r="O69" s="1001"/>
      <c r="P69" s="1002"/>
      <c r="Q69" s="1003">
        <v>5737</v>
      </c>
      <c r="R69" s="997"/>
      <c r="S69" s="997"/>
      <c r="T69" s="997"/>
      <c r="U69" s="997"/>
      <c r="V69" s="997">
        <v>5407</v>
      </c>
      <c r="W69" s="997"/>
      <c r="X69" s="997"/>
      <c r="Y69" s="997"/>
      <c r="Z69" s="997"/>
      <c r="AA69" s="997">
        <v>330</v>
      </c>
      <c r="AB69" s="997"/>
      <c r="AC69" s="997"/>
      <c r="AD69" s="997"/>
      <c r="AE69" s="997"/>
      <c r="AF69" s="997">
        <v>330</v>
      </c>
      <c r="AG69" s="997"/>
      <c r="AH69" s="997"/>
      <c r="AI69" s="997"/>
      <c r="AJ69" s="997"/>
      <c r="AK69" s="1007">
        <v>12</v>
      </c>
      <c r="AL69" s="1005"/>
      <c r="AM69" s="1005"/>
      <c r="AN69" s="1005"/>
      <c r="AO69" s="1006"/>
      <c r="AP69" s="997" t="s">
        <v>543</v>
      </c>
      <c r="AQ69" s="997"/>
      <c r="AR69" s="997"/>
      <c r="AS69" s="997"/>
      <c r="AT69" s="997"/>
      <c r="AU69" s="997" t="s">
        <v>543</v>
      </c>
      <c r="AV69" s="997"/>
      <c r="AW69" s="997"/>
      <c r="AX69" s="997"/>
      <c r="AY69" s="997"/>
      <c r="AZ69" s="998"/>
      <c r="BA69" s="998"/>
      <c r="BB69" s="998"/>
      <c r="BC69" s="998"/>
      <c r="BD69" s="999"/>
      <c r="BE69" s="218"/>
      <c r="BF69" s="218"/>
      <c r="BG69" s="218"/>
      <c r="BH69" s="218"/>
      <c r="BI69" s="218"/>
      <c r="BJ69" s="218"/>
      <c r="BK69" s="218"/>
      <c r="BL69" s="218"/>
      <c r="BM69" s="218"/>
      <c r="BN69" s="218"/>
      <c r="BO69" s="218"/>
      <c r="BP69" s="218"/>
      <c r="BQ69" s="215">
        <v>63</v>
      </c>
      <c r="BR69" s="220"/>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70"/>
      <c r="DW69" s="971"/>
      <c r="DX69" s="971"/>
      <c r="DY69" s="971"/>
      <c r="DZ69" s="972"/>
      <c r="EA69" s="199"/>
    </row>
    <row r="70" spans="1:131" s="200" customFormat="1" ht="26.25" customHeight="1">
      <c r="A70" s="214">
        <v>3</v>
      </c>
      <c r="B70" s="1000" t="s">
        <v>539</v>
      </c>
      <c r="C70" s="1001"/>
      <c r="D70" s="1001"/>
      <c r="E70" s="1001"/>
      <c r="F70" s="1001"/>
      <c r="G70" s="1001"/>
      <c r="H70" s="1001"/>
      <c r="I70" s="1001"/>
      <c r="J70" s="1001"/>
      <c r="K70" s="1001"/>
      <c r="L70" s="1001"/>
      <c r="M70" s="1001"/>
      <c r="N70" s="1001"/>
      <c r="O70" s="1001"/>
      <c r="P70" s="1002"/>
      <c r="Q70" s="1003">
        <v>121</v>
      </c>
      <c r="R70" s="997"/>
      <c r="S70" s="997"/>
      <c r="T70" s="997"/>
      <c r="U70" s="997"/>
      <c r="V70" s="997">
        <v>60</v>
      </c>
      <c r="W70" s="997"/>
      <c r="X70" s="997"/>
      <c r="Y70" s="997"/>
      <c r="Z70" s="997"/>
      <c r="AA70" s="997">
        <v>61</v>
      </c>
      <c r="AB70" s="997"/>
      <c r="AC70" s="997"/>
      <c r="AD70" s="997"/>
      <c r="AE70" s="997"/>
      <c r="AF70" s="997">
        <v>61</v>
      </c>
      <c r="AG70" s="997"/>
      <c r="AH70" s="997"/>
      <c r="AI70" s="997"/>
      <c r="AJ70" s="997"/>
      <c r="AK70" s="997" t="s">
        <v>544</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8"/>
      <c r="BF70" s="218"/>
      <c r="BG70" s="218"/>
      <c r="BH70" s="218"/>
      <c r="BI70" s="218"/>
      <c r="BJ70" s="218"/>
      <c r="BK70" s="218"/>
      <c r="BL70" s="218"/>
      <c r="BM70" s="218"/>
      <c r="BN70" s="218"/>
      <c r="BO70" s="218"/>
      <c r="BP70" s="218"/>
      <c r="BQ70" s="215">
        <v>64</v>
      </c>
      <c r="BR70" s="220"/>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70"/>
      <c r="DW70" s="971"/>
      <c r="DX70" s="971"/>
      <c r="DY70" s="971"/>
      <c r="DZ70" s="972"/>
      <c r="EA70" s="199"/>
    </row>
    <row r="71" spans="1:131" s="200" customFormat="1" ht="26.25" customHeight="1">
      <c r="A71" s="214">
        <v>4</v>
      </c>
      <c r="B71" s="1000" t="s">
        <v>546</v>
      </c>
      <c r="C71" s="1001"/>
      <c r="D71" s="1001"/>
      <c r="E71" s="1001"/>
      <c r="F71" s="1001"/>
      <c r="G71" s="1001"/>
      <c r="H71" s="1001"/>
      <c r="I71" s="1001"/>
      <c r="J71" s="1001"/>
      <c r="K71" s="1001"/>
      <c r="L71" s="1001"/>
      <c r="M71" s="1001"/>
      <c r="N71" s="1001"/>
      <c r="O71" s="1001"/>
      <c r="P71" s="1002"/>
      <c r="Q71" s="1003">
        <v>1022</v>
      </c>
      <c r="R71" s="997"/>
      <c r="S71" s="997"/>
      <c r="T71" s="997"/>
      <c r="U71" s="997"/>
      <c r="V71" s="997">
        <v>1018</v>
      </c>
      <c r="W71" s="997"/>
      <c r="X71" s="997"/>
      <c r="Y71" s="997"/>
      <c r="Z71" s="997"/>
      <c r="AA71" s="997">
        <v>4</v>
      </c>
      <c r="AB71" s="997"/>
      <c r="AC71" s="997"/>
      <c r="AD71" s="997"/>
      <c r="AE71" s="997"/>
      <c r="AF71" s="997">
        <v>4</v>
      </c>
      <c r="AG71" s="997"/>
      <c r="AH71" s="997"/>
      <c r="AI71" s="997"/>
      <c r="AJ71" s="997"/>
      <c r="AK71" s="1007">
        <v>7</v>
      </c>
      <c r="AL71" s="1005"/>
      <c r="AM71" s="1005"/>
      <c r="AN71" s="1005"/>
      <c r="AO71" s="1006"/>
      <c r="AP71" s="997" t="s">
        <v>543</v>
      </c>
      <c r="AQ71" s="997"/>
      <c r="AR71" s="997"/>
      <c r="AS71" s="997"/>
      <c r="AT71" s="997"/>
      <c r="AU71" s="997" t="s">
        <v>543</v>
      </c>
      <c r="AV71" s="997"/>
      <c r="AW71" s="997"/>
      <c r="AX71" s="997"/>
      <c r="AY71" s="997"/>
      <c r="AZ71" s="998"/>
      <c r="BA71" s="998"/>
      <c r="BB71" s="998"/>
      <c r="BC71" s="998"/>
      <c r="BD71" s="999"/>
      <c r="BE71" s="218"/>
      <c r="BF71" s="218"/>
      <c r="BG71" s="218"/>
      <c r="BH71" s="218"/>
      <c r="BI71" s="218"/>
      <c r="BJ71" s="218"/>
      <c r="BK71" s="218"/>
      <c r="BL71" s="218"/>
      <c r="BM71" s="218"/>
      <c r="BN71" s="218"/>
      <c r="BO71" s="218"/>
      <c r="BP71" s="218"/>
      <c r="BQ71" s="215">
        <v>65</v>
      </c>
      <c r="BR71" s="220"/>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70"/>
      <c r="DW71" s="971"/>
      <c r="DX71" s="971"/>
      <c r="DY71" s="971"/>
      <c r="DZ71" s="972"/>
      <c r="EA71" s="199"/>
    </row>
    <row r="72" spans="1:131" s="200" customFormat="1" ht="26.25" customHeight="1">
      <c r="A72" s="214">
        <v>5</v>
      </c>
      <c r="B72" s="1000" t="s">
        <v>545</v>
      </c>
      <c r="C72" s="1001"/>
      <c r="D72" s="1001"/>
      <c r="E72" s="1001"/>
      <c r="F72" s="1001"/>
      <c r="G72" s="1001"/>
      <c r="H72" s="1001"/>
      <c r="I72" s="1001"/>
      <c r="J72" s="1001"/>
      <c r="K72" s="1001"/>
      <c r="L72" s="1001"/>
      <c r="M72" s="1001"/>
      <c r="N72" s="1001"/>
      <c r="O72" s="1001"/>
      <c r="P72" s="1002"/>
      <c r="Q72" s="1003">
        <v>126823</v>
      </c>
      <c r="R72" s="997"/>
      <c r="S72" s="997"/>
      <c r="T72" s="997"/>
      <c r="U72" s="997"/>
      <c r="V72" s="997">
        <v>119653</v>
      </c>
      <c r="W72" s="997"/>
      <c r="X72" s="997"/>
      <c r="Y72" s="997"/>
      <c r="Z72" s="997"/>
      <c r="AA72" s="997">
        <v>7170</v>
      </c>
      <c r="AB72" s="997"/>
      <c r="AC72" s="997"/>
      <c r="AD72" s="997"/>
      <c r="AE72" s="997"/>
      <c r="AF72" s="997">
        <v>7170</v>
      </c>
      <c r="AG72" s="997"/>
      <c r="AH72" s="997"/>
      <c r="AI72" s="997"/>
      <c r="AJ72" s="997"/>
      <c r="AK72" s="997" t="s">
        <v>544</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8"/>
      <c r="BF72" s="218"/>
      <c r="BG72" s="218"/>
      <c r="BH72" s="218"/>
      <c r="BI72" s="218"/>
      <c r="BJ72" s="218"/>
      <c r="BK72" s="218"/>
      <c r="BL72" s="218"/>
      <c r="BM72" s="218"/>
      <c r="BN72" s="218"/>
      <c r="BO72" s="218"/>
      <c r="BP72" s="218"/>
      <c r="BQ72" s="215">
        <v>66</v>
      </c>
      <c r="BR72" s="220"/>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70"/>
      <c r="DW72" s="971"/>
      <c r="DX72" s="971"/>
      <c r="DY72" s="971"/>
      <c r="DZ72" s="972"/>
      <c r="EA72" s="199"/>
    </row>
    <row r="73" spans="1:131" s="200" customFormat="1" ht="26.25" customHeight="1">
      <c r="A73" s="214">
        <v>6</v>
      </c>
      <c r="B73" s="1000" t="s">
        <v>540</v>
      </c>
      <c r="C73" s="1001"/>
      <c r="D73" s="1001"/>
      <c r="E73" s="1001"/>
      <c r="F73" s="1001"/>
      <c r="G73" s="1001"/>
      <c r="H73" s="1001"/>
      <c r="I73" s="1001"/>
      <c r="J73" s="1001"/>
      <c r="K73" s="1001"/>
      <c r="L73" s="1001"/>
      <c r="M73" s="1001"/>
      <c r="N73" s="1001"/>
      <c r="O73" s="1001"/>
      <c r="P73" s="1002"/>
      <c r="Q73" s="1003">
        <v>34</v>
      </c>
      <c r="R73" s="997"/>
      <c r="S73" s="997"/>
      <c r="T73" s="997"/>
      <c r="U73" s="997"/>
      <c r="V73" s="997">
        <v>32</v>
      </c>
      <c r="W73" s="997"/>
      <c r="X73" s="997"/>
      <c r="Y73" s="997"/>
      <c r="Z73" s="997"/>
      <c r="AA73" s="997">
        <v>2</v>
      </c>
      <c r="AB73" s="997"/>
      <c r="AC73" s="997"/>
      <c r="AD73" s="997"/>
      <c r="AE73" s="997"/>
      <c r="AF73" s="997">
        <v>2</v>
      </c>
      <c r="AG73" s="997"/>
      <c r="AH73" s="997"/>
      <c r="AI73" s="997"/>
      <c r="AJ73" s="997"/>
      <c r="AK73" s="997" t="s">
        <v>479</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8"/>
      <c r="BF73" s="218"/>
      <c r="BG73" s="218"/>
      <c r="BH73" s="218"/>
      <c r="BI73" s="218"/>
      <c r="BJ73" s="218"/>
      <c r="BK73" s="218"/>
      <c r="BL73" s="218"/>
      <c r="BM73" s="218"/>
      <c r="BN73" s="218"/>
      <c r="BO73" s="218"/>
      <c r="BP73" s="218"/>
      <c r="BQ73" s="215">
        <v>67</v>
      </c>
      <c r="BR73" s="220"/>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70"/>
      <c r="DW73" s="971"/>
      <c r="DX73" s="971"/>
      <c r="DY73" s="971"/>
      <c r="DZ73" s="972"/>
      <c r="EA73" s="199"/>
    </row>
    <row r="74" spans="1:131" s="200" customFormat="1" ht="26.25" customHeight="1">
      <c r="A74" s="214">
        <v>7</v>
      </c>
      <c r="B74" s="1000" t="s">
        <v>541</v>
      </c>
      <c r="C74" s="1001"/>
      <c r="D74" s="1001"/>
      <c r="E74" s="1001"/>
      <c r="F74" s="1001"/>
      <c r="G74" s="1001"/>
      <c r="H74" s="1001"/>
      <c r="I74" s="1001"/>
      <c r="J74" s="1001"/>
      <c r="K74" s="1001"/>
      <c r="L74" s="1001"/>
      <c r="M74" s="1001"/>
      <c r="N74" s="1001"/>
      <c r="O74" s="1001"/>
      <c r="P74" s="1002"/>
      <c r="Q74" s="1003">
        <v>2573</v>
      </c>
      <c r="R74" s="997"/>
      <c r="S74" s="997"/>
      <c r="T74" s="997"/>
      <c r="U74" s="997"/>
      <c r="V74" s="997">
        <v>2566</v>
      </c>
      <c r="W74" s="997"/>
      <c r="X74" s="997"/>
      <c r="Y74" s="997"/>
      <c r="Z74" s="997"/>
      <c r="AA74" s="997">
        <v>7</v>
      </c>
      <c r="AB74" s="997"/>
      <c r="AC74" s="997"/>
      <c r="AD74" s="997"/>
      <c r="AE74" s="997"/>
      <c r="AF74" s="997">
        <v>7</v>
      </c>
      <c r="AG74" s="997"/>
      <c r="AH74" s="997"/>
      <c r="AI74" s="997"/>
      <c r="AJ74" s="997"/>
      <c r="AK74" s="997" t="s">
        <v>479</v>
      </c>
      <c r="AL74" s="997"/>
      <c r="AM74" s="997"/>
      <c r="AN74" s="997"/>
      <c r="AO74" s="997"/>
      <c r="AP74" s="1007" t="s">
        <v>479</v>
      </c>
      <c r="AQ74" s="1005"/>
      <c r="AR74" s="1005"/>
      <c r="AS74" s="1005"/>
      <c r="AT74" s="1006"/>
      <c r="AU74" s="997" t="s">
        <v>479</v>
      </c>
      <c r="AV74" s="997"/>
      <c r="AW74" s="997"/>
      <c r="AX74" s="997"/>
      <c r="AY74" s="997"/>
      <c r="AZ74" s="998"/>
      <c r="BA74" s="998"/>
      <c r="BB74" s="998"/>
      <c r="BC74" s="998"/>
      <c r="BD74" s="999"/>
      <c r="BE74" s="218"/>
      <c r="BF74" s="218"/>
      <c r="BG74" s="218"/>
      <c r="BH74" s="218"/>
      <c r="BI74" s="218"/>
      <c r="BJ74" s="218"/>
      <c r="BK74" s="218"/>
      <c r="BL74" s="218"/>
      <c r="BM74" s="218"/>
      <c r="BN74" s="218"/>
      <c r="BO74" s="218"/>
      <c r="BP74" s="218"/>
      <c r="BQ74" s="215">
        <v>68</v>
      </c>
      <c r="BR74" s="220"/>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70"/>
      <c r="DW74" s="971"/>
      <c r="DX74" s="971"/>
      <c r="DY74" s="971"/>
      <c r="DZ74" s="972"/>
      <c r="EA74" s="199"/>
    </row>
    <row r="75" spans="1:131" s="200" customFormat="1" ht="26.25" customHeight="1">
      <c r="A75" s="214">
        <v>8</v>
      </c>
      <c r="B75" s="1000" t="s">
        <v>542</v>
      </c>
      <c r="C75" s="1001"/>
      <c r="D75" s="1001"/>
      <c r="E75" s="1001"/>
      <c r="F75" s="1001"/>
      <c r="G75" s="1001"/>
      <c r="H75" s="1001"/>
      <c r="I75" s="1001"/>
      <c r="J75" s="1001"/>
      <c r="K75" s="1001"/>
      <c r="L75" s="1001"/>
      <c r="M75" s="1001"/>
      <c r="N75" s="1001"/>
      <c r="O75" s="1001"/>
      <c r="P75" s="1002"/>
      <c r="Q75" s="1004">
        <v>2</v>
      </c>
      <c r="R75" s="1005"/>
      <c r="S75" s="1005"/>
      <c r="T75" s="1005"/>
      <c r="U75" s="1006"/>
      <c r="V75" s="1007">
        <v>1</v>
      </c>
      <c r="W75" s="1005"/>
      <c r="X75" s="1005"/>
      <c r="Y75" s="1005"/>
      <c r="Z75" s="1006"/>
      <c r="AA75" s="1007">
        <v>1</v>
      </c>
      <c r="AB75" s="1005"/>
      <c r="AC75" s="1005"/>
      <c r="AD75" s="1005"/>
      <c r="AE75" s="1006"/>
      <c r="AF75" s="1007">
        <v>1</v>
      </c>
      <c r="AG75" s="1005"/>
      <c r="AH75" s="1005"/>
      <c r="AI75" s="1005"/>
      <c r="AJ75" s="1006"/>
      <c r="AK75" s="1007" t="s">
        <v>479</v>
      </c>
      <c r="AL75" s="1005"/>
      <c r="AM75" s="1005"/>
      <c r="AN75" s="1005"/>
      <c r="AO75" s="1006"/>
      <c r="AP75" s="1007" t="s">
        <v>479</v>
      </c>
      <c r="AQ75" s="1005"/>
      <c r="AR75" s="1005"/>
      <c r="AS75" s="1005"/>
      <c r="AT75" s="1006"/>
      <c r="AU75" s="1007" t="s">
        <v>479</v>
      </c>
      <c r="AV75" s="1005"/>
      <c r="AW75" s="1005"/>
      <c r="AX75" s="1005"/>
      <c r="AY75" s="1006"/>
      <c r="AZ75" s="998"/>
      <c r="BA75" s="998"/>
      <c r="BB75" s="998"/>
      <c r="BC75" s="998"/>
      <c r="BD75" s="999"/>
      <c r="BE75" s="218"/>
      <c r="BF75" s="218"/>
      <c r="BG75" s="218"/>
      <c r="BH75" s="218"/>
      <c r="BI75" s="218"/>
      <c r="BJ75" s="218"/>
      <c r="BK75" s="218"/>
      <c r="BL75" s="218"/>
      <c r="BM75" s="218"/>
      <c r="BN75" s="218"/>
      <c r="BO75" s="218"/>
      <c r="BP75" s="218"/>
      <c r="BQ75" s="215">
        <v>69</v>
      </c>
      <c r="BR75" s="220"/>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70"/>
      <c r="DW75" s="971"/>
      <c r="DX75" s="971"/>
      <c r="DY75" s="971"/>
      <c r="DZ75" s="972"/>
      <c r="EA75" s="199"/>
    </row>
    <row r="76" spans="1:131" s="200" customFormat="1" ht="26.25" customHeight="1">
      <c r="A76" s="214">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8"/>
      <c r="BF76" s="218"/>
      <c r="BG76" s="218"/>
      <c r="BH76" s="218"/>
      <c r="BI76" s="218"/>
      <c r="BJ76" s="218"/>
      <c r="BK76" s="218"/>
      <c r="BL76" s="218"/>
      <c r="BM76" s="218"/>
      <c r="BN76" s="218"/>
      <c r="BO76" s="218"/>
      <c r="BP76" s="218"/>
      <c r="BQ76" s="215">
        <v>70</v>
      </c>
      <c r="BR76" s="220"/>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70"/>
      <c r="DW76" s="971"/>
      <c r="DX76" s="971"/>
      <c r="DY76" s="971"/>
      <c r="DZ76" s="972"/>
      <c r="EA76" s="199"/>
    </row>
    <row r="77" spans="1:131" s="200" customFormat="1" ht="26.25" customHeight="1">
      <c r="A77" s="214">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8"/>
      <c r="BF77" s="218"/>
      <c r="BG77" s="218"/>
      <c r="BH77" s="218"/>
      <c r="BI77" s="218"/>
      <c r="BJ77" s="218"/>
      <c r="BK77" s="218"/>
      <c r="BL77" s="218"/>
      <c r="BM77" s="218"/>
      <c r="BN77" s="218"/>
      <c r="BO77" s="218"/>
      <c r="BP77" s="218"/>
      <c r="BQ77" s="215">
        <v>71</v>
      </c>
      <c r="BR77" s="220"/>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70"/>
      <c r="DW77" s="971"/>
      <c r="DX77" s="971"/>
      <c r="DY77" s="971"/>
      <c r="DZ77" s="972"/>
      <c r="EA77" s="199"/>
    </row>
    <row r="78" spans="1:131" s="200" customFormat="1" ht="26.25" customHeight="1">
      <c r="A78" s="214">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8"/>
      <c r="BF78" s="218"/>
      <c r="BG78" s="218"/>
      <c r="BH78" s="218"/>
      <c r="BI78" s="218"/>
      <c r="BJ78" s="221"/>
      <c r="BK78" s="221"/>
      <c r="BL78" s="221"/>
      <c r="BM78" s="221"/>
      <c r="BN78" s="221"/>
      <c r="BO78" s="218"/>
      <c r="BP78" s="218"/>
      <c r="BQ78" s="215">
        <v>72</v>
      </c>
      <c r="BR78" s="220"/>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70"/>
      <c r="DW78" s="971"/>
      <c r="DX78" s="971"/>
      <c r="DY78" s="971"/>
      <c r="DZ78" s="972"/>
      <c r="EA78" s="199"/>
    </row>
    <row r="79" spans="1:131" s="200" customFormat="1" ht="26.25" customHeight="1">
      <c r="A79" s="214">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8"/>
      <c r="BF79" s="218"/>
      <c r="BG79" s="218"/>
      <c r="BH79" s="218"/>
      <c r="BI79" s="218"/>
      <c r="BJ79" s="221"/>
      <c r="BK79" s="221"/>
      <c r="BL79" s="221"/>
      <c r="BM79" s="221"/>
      <c r="BN79" s="221"/>
      <c r="BO79" s="218"/>
      <c r="BP79" s="218"/>
      <c r="BQ79" s="215">
        <v>73</v>
      </c>
      <c r="BR79" s="220"/>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70"/>
      <c r="DW79" s="971"/>
      <c r="DX79" s="971"/>
      <c r="DY79" s="971"/>
      <c r="DZ79" s="972"/>
      <c r="EA79" s="199"/>
    </row>
    <row r="80" spans="1:131" s="200" customFormat="1" ht="26.25" customHeight="1">
      <c r="A80" s="214">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8"/>
      <c r="BF80" s="218"/>
      <c r="BG80" s="218"/>
      <c r="BH80" s="218"/>
      <c r="BI80" s="218"/>
      <c r="BJ80" s="218"/>
      <c r="BK80" s="218"/>
      <c r="BL80" s="218"/>
      <c r="BM80" s="218"/>
      <c r="BN80" s="218"/>
      <c r="BO80" s="218"/>
      <c r="BP80" s="218"/>
      <c r="BQ80" s="215">
        <v>74</v>
      </c>
      <c r="BR80" s="220"/>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70"/>
      <c r="DW80" s="971"/>
      <c r="DX80" s="971"/>
      <c r="DY80" s="971"/>
      <c r="DZ80" s="972"/>
      <c r="EA80" s="199"/>
    </row>
    <row r="81" spans="1:131" s="200" customFormat="1" ht="26.25" customHeight="1">
      <c r="A81" s="214">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8"/>
      <c r="BF81" s="218"/>
      <c r="BG81" s="218"/>
      <c r="BH81" s="218"/>
      <c r="BI81" s="218"/>
      <c r="BJ81" s="218"/>
      <c r="BK81" s="218"/>
      <c r="BL81" s="218"/>
      <c r="BM81" s="218"/>
      <c r="BN81" s="218"/>
      <c r="BO81" s="218"/>
      <c r="BP81" s="218"/>
      <c r="BQ81" s="215">
        <v>75</v>
      </c>
      <c r="BR81" s="220"/>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70"/>
      <c r="DW81" s="971"/>
      <c r="DX81" s="971"/>
      <c r="DY81" s="971"/>
      <c r="DZ81" s="972"/>
      <c r="EA81" s="199"/>
    </row>
    <row r="82" spans="1:131" s="200" customFormat="1" ht="26.25" customHeight="1">
      <c r="A82" s="214">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8"/>
      <c r="BF82" s="218"/>
      <c r="BG82" s="218"/>
      <c r="BH82" s="218"/>
      <c r="BI82" s="218"/>
      <c r="BJ82" s="218"/>
      <c r="BK82" s="218"/>
      <c r="BL82" s="218"/>
      <c r="BM82" s="218"/>
      <c r="BN82" s="218"/>
      <c r="BO82" s="218"/>
      <c r="BP82" s="218"/>
      <c r="BQ82" s="215">
        <v>76</v>
      </c>
      <c r="BR82" s="220"/>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70"/>
      <c r="DW82" s="971"/>
      <c r="DX82" s="971"/>
      <c r="DY82" s="971"/>
      <c r="DZ82" s="972"/>
      <c r="EA82" s="199"/>
    </row>
    <row r="83" spans="1:131" s="200" customFormat="1" ht="26.25" customHeight="1">
      <c r="A83" s="214">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8"/>
      <c r="BF83" s="218"/>
      <c r="BG83" s="218"/>
      <c r="BH83" s="218"/>
      <c r="BI83" s="218"/>
      <c r="BJ83" s="218"/>
      <c r="BK83" s="218"/>
      <c r="BL83" s="218"/>
      <c r="BM83" s="218"/>
      <c r="BN83" s="218"/>
      <c r="BO83" s="218"/>
      <c r="BP83" s="218"/>
      <c r="BQ83" s="215">
        <v>77</v>
      </c>
      <c r="BR83" s="220"/>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70"/>
      <c r="DW83" s="971"/>
      <c r="DX83" s="971"/>
      <c r="DY83" s="971"/>
      <c r="DZ83" s="972"/>
      <c r="EA83" s="199"/>
    </row>
    <row r="84" spans="1:131" s="200" customFormat="1" ht="26.25" customHeight="1">
      <c r="A84" s="214">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8"/>
      <c r="BF84" s="218"/>
      <c r="BG84" s="218"/>
      <c r="BH84" s="218"/>
      <c r="BI84" s="218"/>
      <c r="BJ84" s="218"/>
      <c r="BK84" s="218"/>
      <c r="BL84" s="218"/>
      <c r="BM84" s="218"/>
      <c r="BN84" s="218"/>
      <c r="BO84" s="218"/>
      <c r="BP84" s="218"/>
      <c r="BQ84" s="215">
        <v>78</v>
      </c>
      <c r="BR84" s="220"/>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70"/>
      <c r="DW84" s="971"/>
      <c r="DX84" s="971"/>
      <c r="DY84" s="971"/>
      <c r="DZ84" s="972"/>
      <c r="EA84" s="199"/>
    </row>
    <row r="85" spans="1:131" s="200" customFormat="1" ht="26.25" customHeight="1">
      <c r="A85" s="214">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8"/>
      <c r="BF85" s="218"/>
      <c r="BG85" s="218"/>
      <c r="BH85" s="218"/>
      <c r="BI85" s="218"/>
      <c r="BJ85" s="218"/>
      <c r="BK85" s="218"/>
      <c r="BL85" s="218"/>
      <c r="BM85" s="218"/>
      <c r="BN85" s="218"/>
      <c r="BO85" s="218"/>
      <c r="BP85" s="218"/>
      <c r="BQ85" s="215">
        <v>79</v>
      </c>
      <c r="BR85" s="220"/>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70"/>
      <c r="DW85" s="971"/>
      <c r="DX85" s="971"/>
      <c r="DY85" s="971"/>
      <c r="DZ85" s="972"/>
      <c r="EA85" s="199"/>
    </row>
    <row r="86" spans="1:131" s="200" customFormat="1" ht="26.25" customHeight="1">
      <c r="A86" s="214">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8"/>
      <c r="BF86" s="218"/>
      <c r="BG86" s="218"/>
      <c r="BH86" s="218"/>
      <c r="BI86" s="218"/>
      <c r="BJ86" s="218"/>
      <c r="BK86" s="218"/>
      <c r="BL86" s="218"/>
      <c r="BM86" s="218"/>
      <c r="BN86" s="218"/>
      <c r="BO86" s="218"/>
      <c r="BP86" s="218"/>
      <c r="BQ86" s="215">
        <v>80</v>
      </c>
      <c r="BR86" s="220"/>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70"/>
      <c r="DW86" s="971"/>
      <c r="DX86" s="971"/>
      <c r="DY86" s="971"/>
      <c r="DZ86" s="972"/>
      <c r="EA86" s="199"/>
    </row>
    <row r="87" spans="1:131" s="200" customFormat="1" ht="26.25" customHeight="1">
      <c r="A87" s="222">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8"/>
      <c r="BF87" s="218"/>
      <c r="BG87" s="218"/>
      <c r="BH87" s="218"/>
      <c r="BI87" s="218"/>
      <c r="BJ87" s="218"/>
      <c r="BK87" s="218"/>
      <c r="BL87" s="218"/>
      <c r="BM87" s="218"/>
      <c r="BN87" s="218"/>
      <c r="BO87" s="218"/>
      <c r="BP87" s="218"/>
      <c r="BQ87" s="215">
        <v>81</v>
      </c>
      <c r="BR87" s="220"/>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88"/>
      <c r="R88" s="989"/>
      <c r="S88" s="989"/>
      <c r="T88" s="989"/>
      <c r="U88" s="989"/>
      <c r="V88" s="989"/>
      <c r="W88" s="989"/>
      <c r="X88" s="989"/>
      <c r="Y88" s="989"/>
      <c r="Z88" s="989"/>
      <c r="AA88" s="989"/>
      <c r="AB88" s="989"/>
      <c r="AC88" s="989"/>
      <c r="AD88" s="989"/>
      <c r="AE88" s="989"/>
      <c r="AF88" s="985">
        <f>SUM(AF68:AJ87)</f>
        <v>7606</v>
      </c>
      <c r="AG88" s="985"/>
      <c r="AH88" s="985"/>
      <c r="AI88" s="985"/>
      <c r="AJ88" s="985"/>
      <c r="AK88" s="989"/>
      <c r="AL88" s="989"/>
      <c r="AM88" s="989"/>
      <c r="AN88" s="989"/>
      <c r="AO88" s="989"/>
      <c r="AP88" s="985">
        <v>1351</v>
      </c>
      <c r="AQ88" s="985"/>
      <c r="AR88" s="985"/>
      <c r="AS88" s="985"/>
      <c r="AT88" s="985"/>
      <c r="AU88" s="985">
        <v>422</v>
      </c>
      <c r="AV88" s="985"/>
      <c r="AW88" s="985"/>
      <c r="AX88" s="985"/>
      <c r="AY88" s="985"/>
      <c r="AZ88" s="986"/>
      <c r="BA88" s="986"/>
      <c r="BB88" s="986"/>
      <c r="BC88" s="986"/>
      <c r="BD88" s="987"/>
      <c r="BE88" s="218"/>
      <c r="BF88" s="218"/>
      <c r="BG88" s="218"/>
      <c r="BH88" s="218"/>
      <c r="BI88" s="218"/>
      <c r="BJ88" s="218"/>
      <c r="BK88" s="218"/>
      <c r="BL88" s="218"/>
      <c r="BM88" s="218"/>
      <c r="BN88" s="218"/>
      <c r="BO88" s="218"/>
      <c r="BP88" s="218"/>
      <c r="BQ88" s="215">
        <v>82</v>
      </c>
      <c r="BR88" s="220"/>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62">
        <f>CR7+CR8</f>
        <v>10</v>
      </c>
      <c r="CS102" s="963"/>
      <c r="CT102" s="963"/>
      <c r="CU102" s="963"/>
      <c r="CV102" s="964"/>
      <c r="CW102" s="962" t="s">
        <v>547</v>
      </c>
      <c r="CX102" s="963"/>
      <c r="CY102" s="963"/>
      <c r="CZ102" s="963"/>
      <c r="DA102" s="964"/>
      <c r="DB102" s="962" t="s">
        <v>547</v>
      </c>
      <c r="DC102" s="963"/>
      <c r="DD102" s="963"/>
      <c r="DE102" s="963"/>
      <c r="DF102" s="964"/>
      <c r="DG102" s="962" t="s">
        <v>547</v>
      </c>
      <c r="DH102" s="963"/>
      <c r="DI102" s="963"/>
      <c r="DJ102" s="963"/>
      <c r="DK102" s="964"/>
      <c r="DL102" s="962" t="s">
        <v>547</v>
      </c>
      <c r="DM102" s="963"/>
      <c r="DN102" s="963"/>
      <c r="DO102" s="963"/>
      <c r="DP102" s="964"/>
      <c r="DQ102" s="962" t="s">
        <v>547</v>
      </c>
      <c r="DR102" s="963"/>
      <c r="DS102" s="963"/>
      <c r="DT102" s="963"/>
      <c r="DU102" s="964"/>
      <c r="DV102" s="962" t="s">
        <v>547</v>
      </c>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551790</v>
      </c>
      <c r="AB110" s="916"/>
      <c r="AC110" s="916"/>
      <c r="AD110" s="916"/>
      <c r="AE110" s="917"/>
      <c r="AF110" s="918">
        <v>563915</v>
      </c>
      <c r="AG110" s="916"/>
      <c r="AH110" s="916"/>
      <c r="AI110" s="916"/>
      <c r="AJ110" s="917"/>
      <c r="AK110" s="918">
        <v>580686</v>
      </c>
      <c r="AL110" s="916"/>
      <c r="AM110" s="916"/>
      <c r="AN110" s="916"/>
      <c r="AO110" s="917"/>
      <c r="AP110" s="919">
        <v>13.9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6054711</v>
      </c>
      <c r="BR110" s="863"/>
      <c r="BS110" s="863"/>
      <c r="BT110" s="863"/>
      <c r="BU110" s="863"/>
      <c r="BV110" s="863">
        <v>5941417</v>
      </c>
      <c r="BW110" s="863"/>
      <c r="BX110" s="863"/>
      <c r="BY110" s="863"/>
      <c r="BZ110" s="863"/>
      <c r="CA110" s="863">
        <v>5871324</v>
      </c>
      <c r="CB110" s="863"/>
      <c r="CC110" s="863"/>
      <c r="CD110" s="863"/>
      <c r="CE110" s="863"/>
      <c r="CF110" s="887">
        <v>140.6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409</v>
      </c>
      <c r="BR111" s="835"/>
      <c r="BS111" s="835"/>
      <c r="BT111" s="835"/>
      <c r="BU111" s="835"/>
      <c r="BV111" s="835" t="s">
        <v>409</v>
      </c>
      <c r="BW111" s="835"/>
      <c r="BX111" s="835"/>
      <c r="BY111" s="835"/>
      <c r="BZ111" s="835"/>
      <c r="CA111" s="835" t="s">
        <v>409</v>
      </c>
      <c r="CB111" s="835"/>
      <c r="CC111" s="835"/>
      <c r="CD111" s="835"/>
      <c r="CE111" s="835"/>
      <c r="CF111" s="896" t="s">
        <v>409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409</v>
      </c>
      <c r="DH111" s="835"/>
      <c r="DI111" s="835"/>
      <c r="DJ111" s="835"/>
      <c r="DK111" s="835"/>
      <c r="DL111" s="835" t="s">
        <v>409</v>
      </c>
      <c r="DM111" s="835"/>
      <c r="DN111" s="835"/>
      <c r="DO111" s="835"/>
      <c r="DP111" s="835"/>
      <c r="DQ111" s="835" t="s">
        <v>409</v>
      </c>
      <c r="DR111" s="835"/>
      <c r="DS111" s="835"/>
      <c r="DT111" s="835"/>
      <c r="DU111" s="835"/>
      <c r="DV111" s="812" t="s">
        <v>409</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414</v>
      </c>
      <c r="AB112" s="798"/>
      <c r="AC112" s="798"/>
      <c r="AD112" s="798"/>
      <c r="AE112" s="799"/>
      <c r="AF112" s="800" t="s">
        <v>414</v>
      </c>
      <c r="AG112" s="798"/>
      <c r="AH112" s="798"/>
      <c r="AI112" s="798"/>
      <c r="AJ112" s="799"/>
      <c r="AK112" s="800" t="s">
        <v>414</v>
      </c>
      <c r="AL112" s="798"/>
      <c r="AM112" s="798"/>
      <c r="AN112" s="798"/>
      <c r="AO112" s="799"/>
      <c r="AP112" s="845" t="s">
        <v>414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1817047</v>
      </c>
      <c r="BR112" s="835"/>
      <c r="BS112" s="835"/>
      <c r="BT112" s="835"/>
      <c r="BU112" s="835"/>
      <c r="BV112" s="835">
        <v>1910000</v>
      </c>
      <c r="BW112" s="835"/>
      <c r="BX112" s="835"/>
      <c r="BY112" s="835"/>
      <c r="BZ112" s="835"/>
      <c r="CA112" s="835">
        <v>1951157</v>
      </c>
      <c r="CB112" s="835"/>
      <c r="CC112" s="835"/>
      <c r="CD112" s="835"/>
      <c r="CE112" s="835"/>
      <c r="CF112" s="896">
        <v>46.7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414</v>
      </c>
      <c r="DH112" s="835"/>
      <c r="DI112" s="835"/>
      <c r="DJ112" s="835"/>
      <c r="DK112" s="835"/>
      <c r="DL112" s="835" t="s">
        <v>414</v>
      </c>
      <c r="DM112" s="835"/>
      <c r="DN112" s="835"/>
      <c r="DO112" s="835"/>
      <c r="DP112" s="835"/>
      <c r="DQ112" s="835" t="s">
        <v>414</v>
      </c>
      <c r="DR112" s="835"/>
      <c r="DS112" s="835"/>
      <c r="DT112" s="835"/>
      <c r="DU112" s="835"/>
      <c r="DV112" s="812" t="s">
        <v>414</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80071</v>
      </c>
      <c r="AB113" s="944"/>
      <c r="AC113" s="944"/>
      <c r="AD113" s="944"/>
      <c r="AE113" s="945"/>
      <c r="AF113" s="946">
        <v>88552</v>
      </c>
      <c r="AG113" s="944"/>
      <c r="AH113" s="944"/>
      <c r="AI113" s="944"/>
      <c r="AJ113" s="945"/>
      <c r="AK113" s="946">
        <v>93644</v>
      </c>
      <c r="AL113" s="944"/>
      <c r="AM113" s="944"/>
      <c r="AN113" s="944"/>
      <c r="AO113" s="945"/>
      <c r="AP113" s="947">
        <v>2.2000000000000002</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488882</v>
      </c>
      <c r="BR113" s="835"/>
      <c r="BS113" s="835"/>
      <c r="BT113" s="835"/>
      <c r="BU113" s="835"/>
      <c r="BV113" s="835">
        <v>455017</v>
      </c>
      <c r="BW113" s="835"/>
      <c r="BX113" s="835"/>
      <c r="BY113" s="835"/>
      <c r="BZ113" s="835"/>
      <c r="CA113" s="835">
        <v>422025</v>
      </c>
      <c r="CB113" s="835"/>
      <c r="CC113" s="835"/>
      <c r="CD113" s="835"/>
      <c r="CE113" s="835"/>
      <c r="CF113" s="896">
        <v>10.1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414</v>
      </c>
      <c r="DH113" s="798"/>
      <c r="DI113" s="798"/>
      <c r="DJ113" s="798"/>
      <c r="DK113" s="799"/>
      <c r="DL113" s="800" t="s">
        <v>414</v>
      </c>
      <c r="DM113" s="798"/>
      <c r="DN113" s="798"/>
      <c r="DO113" s="798"/>
      <c r="DP113" s="799"/>
      <c r="DQ113" s="800" t="s">
        <v>414</v>
      </c>
      <c r="DR113" s="798"/>
      <c r="DS113" s="798"/>
      <c r="DT113" s="798"/>
      <c r="DU113" s="799"/>
      <c r="DV113" s="845" t="s">
        <v>414</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40656</v>
      </c>
      <c r="AB114" s="798"/>
      <c r="AC114" s="798"/>
      <c r="AD114" s="798"/>
      <c r="AE114" s="799"/>
      <c r="AF114" s="800">
        <v>40565</v>
      </c>
      <c r="AG114" s="798"/>
      <c r="AH114" s="798"/>
      <c r="AI114" s="798"/>
      <c r="AJ114" s="799"/>
      <c r="AK114" s="800">
        <v>40533</v>
      </c>
      <c r="AL114" s="798"/>
      <c r="AM114" s="798"/>
      <c r="AN114" s="798"/>
      <c r="AO114" s="799"/>
      <c r="AP114" s="845">
        <v>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655690</v>
      </c>
      <c r="BR114" s="835"/>
      <c r="BS114" s="835"/>
      <c r="BT114" s="835"/>
      <c r="BU114" s="835"/>
      <c r="BV114" s="835">
        <v>593256</v>
      </c>
      <c r="BW114" s="835"/>
      <c r="BX114" s="835"/>
      <c r="BY114" s="835"/>
      <c r="BZ114" s="835"/>
      <c r="CA114" s="835">
        <v>586189</v>
      </c>
      <c r="CB114" s="835"/>
      <c r="CC114" s="835"/>
      <c r="CD114" s="835"/>
      <c r="CE114" s="835"/>
      <c r="CF114" s="896">
        <v>14</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414</v>
      </c>
      <c r="DH114" s="798"/>
      <c r="DI114" s="798"/>
      <c r="DJ114" s="798"/>
      <c r="DK114" s="799"/>
      <c r="DL114" s="800" t="s">
        <v>414</v>
      </c>
      <c r="DM114" s="798"/>
      <c r="DN114" s="798"/>
      <c r="DO114" s="798"/>
      <c r="DP114" s="799"/>
      <c r="DQ114" s="800" t="s">
        <v>414</v>
      </c>
      <c r="DR114" s="798"/>
      <c r="DS114" s="798"/>
      <c r="DT114" s="798"/>
      <c r="DU114" s="799"/>
      <c r="DV114" s="845" t="s">
        <v>414</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414</v>
      </c>
      <c r="AB115" s="944"/>
      <c r="AC115" s="944"/>
      <c r="AD115" s="944"/>
      <c r="AE115" s="945"/>
      <c r="AF115" s="946" t="s">
        <v>414</v>
      </c>
      <c r="AG115" s="944"/>
      <c r="AH115" s="944"/>
      <c r="AI115" s="944"/>
      <c r="AJ115" s="945"/>
      <c r="AK115" s="946" t="s">
        <v>414</v>
      </c>
      <c r="AL115" s="944"/>
      <c r="AM115" s="944"/>
      <c r="AN115" s="944"/>
      <c r="AO115" s="945"/>
      <c r="AP115" s="947" t="s">
        <v>414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414</v>
      </c>
      <c r="BR115" s="835"/>
      <c r="BS115" s="835"/>
      <c r="BT115" s="835"/>
      <c r="BU115" s="835"/>
      <c r="BV115" s="835" t="s">
        <v>414</v>
      </c>
      <c r="BW115" s="835"/>
      <c r="BX115" s="835"/>
      <c r="BY115" s="835"/>
      <c r="BZ115" s="835"/>
      <c r="CA115" s="835" t="s">
        <v>414</v>
      </c>
      <c r="CB115" s="835"/>
      <c r="CC115" s="835"/>
      <c r="CD115" s="835"/>
      <c r="CE115" s="835"/>
      <c r="CF115" s="896" t="s">
        <v>414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414</v>
      </c>
      <c r="DH115" s="798"/>
      <c r="DI115" s="798"/>
      <c r="DJ115" s="798"/>
      <c r="DK115" s="799"/>
      <c r="DL115" s="800" t="s">
        <v>414</v>
      </c>
      <c r="DM115" s="798"/>
      <c r="DN115" s="798"/>
      <c r="DO115" s="798"/>
      <c r="DP115" s="799"/>
      <c r="DQ115" s="800" t="s">
        <v>414</v>
      </c>
      <c r="DR115" s="798"/>
      <c r="DS115" s="798"/>
      <c r="DT115" s="798"/>
      <c r="DU115" s="799"/>
      <c r="DV115" s="845" t="s">
        <v>414</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414</v>
      </c>
      <c r="AB116" s="798"/>
      <c r="AC116" s="798"/>
      <c r="AD116" s="798"/>
      <c r="AE116" s="799"/>
      <c r="AF116" s="800" t="s">
        <v>414</v>
      </c>
      <c r="AG116" s="798"/>
      <c r="AH116" s="798"/>
      <c r="AI116" s="798"/>
      <c r="AJ116" s="799"/>
      <c r="AK116" s="800" t="s">
        <v>414</v>
      </c>
      <c r="AL116" s="798"/>
      <c r="AM116" s="798"/>
      <c r="AN116" s="798"/>
      <c r="AO116" s="799"/>
      <c r="AP116" s="845" t="s">
        <v>414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414</v>
      </c>
      <c r="BR116" s="835"/>
      <c r="BS116" s="835"/>
      <c r="BT116" s="835"/>
      <c r="BU116" s="835"/>
      <c r="BV116" s="835" t="s">
        <v>414</v>
      </c>
      <c r="BW116" s="835"/>
      <c r="BX116" s="835"/>
      <c r="BY116" s="835"/>
      <c r="BZ116" s="835"/>
      <c r="CA116" s="835" t="s">
        <v>414</v>
      </c>
      <c r="CB116" s="835"/>
      <c r="CC116" s="835"/>
      <c r="CD116" s="835"/>
      <c r="CE116" s="835"/>
      <c r="CF116" s="896" t="s">
        <v>414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414</v>
      </c>
      <c r="DH116" s="798"/>
      <c r="DI116" s="798"/>
      <c r="DJ116" s="798"/>
      <c r="DK116" s="799"/>
      <c r="DL116" s="800" t="s">
        <v>414</v>
      </c>
      <c r="DM116" s="798"/>
      <c r="DN116" s="798"/>
      <c r="DO116" s="798"/>
      <c r="DP116" s="799"/>
      <c r="DQ116" s="800" t="s">
        <v>414</v>
      </c>
      <c r="DR116" s="798"/>
      <c r="DS116" s="798"/>
      <c r="DT116" s="798"/>
      <c r="DU116" s="799"/>
      <c r="DV116" s="845" t="s">
        <v>414</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672517</v>
      </c>
      <c r="AB117" s="930"/>
      <c r="AC117" s="930"/>
      <c r="AD117" s="930"/>
      <c r="AE117" s="931"/>
      <c r="AF117" s="932">
        <v>693032</v>
      </c>
      <c r="AG117" s="930"/>
      <c r="AH117" s="930"/>
      <c r="AI117" s="930"/>
      <c r="AJ117" s="931"/>
      <c r="AK117" s="932">
        <v>714863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9016330</v>
      </c>
      <c r="BR119" s="866"/>
      <c r="BS119" s="866"/>
      <c r="BT119" s="866"/>
      <c r="BU119" s="866"/>
      <c r="BV119" s="866">
        <v>8899690</v>
      </c>
      <c r="BW119" s="866"/>
      <c r="BX119" s="866"/>
      <c r="BY119" s="866"/>
      <c r="BZ119" s="866"/>
      <c r="CA119" s="866">
        <v>8830695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4565630</v>
      </c>
      <c r="BR120" s="863"/>
      <c r="BS120" s="863"/>
      <c r="BT120" s="863"/>
      <c r="BU120" s="863"/>
      <c r="BV120" s="863">
        <v>4686686</v>
      </c>
      <c r="BW120" s="863"/>
      <c r="BX120" s="863"/>
      <c r="BY120" s="863"/>
      <c r="BZ120" s="863"/>
      <c r="CA120" s="863">
        <v>4753011</v>
      </c>
      <c r="CB120" s="863"/>
      <c r="CC120" s="863"/>
      <c r="CD120" s="863"/>
      <c r="CE120" s="863"/>
      <c r="CF120" s="887">
        <v>113.8</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1817047</v>
      </c>
      <c r="DH120" s="863"/>
      <c r="DI120" s="863"/>
      <c r="DJ120" s="863"/>
      <c r="DK120" s="863"/>
      <c r="DL120" s="863">
        <v>1910000</v>
      </c>
      <c r="DM120" s="863"/>
      <c r="DN120" s="863"/>
      <c r="DO120" s="863"/>
      <c r="DP120" s="863"/>
      <c r="DQ120" s="863">
        <v>1961157</v>
      </c>
      <c r="DR120" s="863"/>
      <c r="DS120" s="863"/>
      <c r="DT120" s="863"/>
      <c r="DU120" s="863"/>
      <c r="DV120" s="864">
        <v>47</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186831</v>
      </c>
      <c r="BR121" s="835"/>
      <c r="BS121" s="835"/>
      <c r="BT121" s="835"/>
      <c r="BU121" s="835"/>
      <c r="BV121" s="835">
        <v>167165</v>
      </c>
      <c r="BW121" s="835"/>
      <c r="BX121" s="835"/>
      <c r="BY121" s="835"/>
      <c r="BZ121" s="835"/>
      <c r="CA121" s="835">
        <v>135207</v>
      </c>
      <c r="CB121" s="835"/>
      <c r="CC121" s="835"/>
      <c r="CD121" s="835"/>
      <c r="CE121" s="835"/>
      <c r="CF121" s="896">
        <v>3.2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5565653</v>
      </c>
      <c r="BR122" s="866"/>
      <c r="BS122" s="866"/>
      <c r="BT122" s="866"/>
      <c r="BU122" s="866"/>
      <c r="BV122" s="866">
        <v>5303699</v>
      </c>
      <c r="BW122" s="866"/>
      <c r="BX122" s="866"/>
      <c r="BY122" s="866"/>
      <c r="BZ122" s="866"/>
      <c r="CA122" s="866">
        <v>4468402</v>
      </c>
      <c r="CB122" s="866"/>
      <c r="CC122" s="866"/>
      <c r="CD122" s="866"/>
      <c r="CE122" s="866"/>
      <c r="CF122" s="867">
        <v>107</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10318114</v>
      </c>
      <c r="BR123" s="854"/>
      <c r="BS123" s="854"/>
      <c r="BT123" s="854"/>
      <c r="BU123" s="854"/>
      <c r="BV123" s="854">
        <v>10157550</v>
      </c>
      <c r="BW123" s="854"/>
      <c r="BX123" s="854"/>
      <c r="BY123" s="854"/>
      <c r="BZ123" s="854"/>
      <c r="CA123" s="854">
        <v>9356620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27344</v>
      </c>
      <c r="AB128" s="819"/>
      <c r="AC128" s="819"/>
      <c r="AD128" s="819"/>
      <c r="AE128" s="820"/>
      <c r="AF128" s="821">
        <v>28089</v>
      </c>
      <c r="AG128" s="819"/>
      <c r="AH128" s="819"/>
      <c r="AI128" s="819"/>
      <c r="AJ128" s="820"/>
      <c r="AK128" s="821">
        <v>23306</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4497563</v>
      </c>
      <c r="AB129" s="798"/>
      <c r="AC129" s="798"/>
      <c r="AD129" s="798"/>
      <c r="AE129" s="799"/>
      <c r="AF129" s="800">
        <v>4614600</v>
      </c>
      <c r="AG129" s="798"/>
      <c r="AH129" s="798"/>
      <c r="AI129" s="798"/>
      <c r="AJ129" s="799"/>
      <c r="AK129" s="800">
        <v>4660149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509572</v>
      </c>
      <c r="AB130" s="798"/>
      <c r="AC130" s="798"/>
      <c r="AD130" s="798"/>
      <c r="AE130" s="799"/>
      <c r="AF130" s="800">
        <v>481987</v>
      </c>
      <c r="AG130" s="798"/>
      <c r="AH130" s="798"/>
      <c r="AI130" s="798"/>
      <c r="AJ130" s="799"/>
      <c r="AK130" s="800">
        <v>484859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3987991</v>
      </c>
      <c r="AB131" s="781"/>
      <c r="AC131" s="781"/>
      <c r="AD131" s="781"/>
      <c r="AE131" s="782"/>
      <c r="AF131" s="783">
        <v>4132613</v>
      </c>
      <c r="AG131" s="781"/>
      <c r="AH131" s="781"/>
      <c r="AI131" s="781"/>
      <c r="AJ131" s="782"/>
      <c r="AK131" s="783">
        <v>4175290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3.4002333509999998</v>
      </c>
      <c r="AB132" s="761"/>
      <c r="AC132" s="761"/>
      <c r="AD132" s="761"/>
      <c r="AE132" s="762"/>
      <c r="AF132" s="763">
        <v>4.4271263730000001</v>
      </c>
      <c r="AG132" s="761"/>
      <c r="AH132" s="761"/>
      <c r="AI132" s="761"/>
      <c r="AJ132" s="762"/>
      <c r="AK132" s="763">
        <v>4.9505064320000001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2.8</v>
      </c>
      <c r="AB133" s="740"/>
      <c r="AC133" s="740"/>
      <c r="AD133" s="740"/>
      <c r="AE133" s="741"/>
      <c r="AF133" s="739">
        <v>3.2</v>
      </c>
      <c r="AG133" s="740"/>
      <c r="AH133" s="740"/>
      <c r="AI133" s="740"/>
      <c r="AJ133" s="741"/>
      <c r="AK133" s="739">
        <v>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1" zoomScale="85" zoomScaleNormal="85" zoomScaleSheetLayoutView="85" workbookViewId="0">
      <selection activeCell="R51" sqref="G51:R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election activeCell="F42" sqref="F42:M4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48" t="s">
        <v>470</v>
      </c>
      <c r="L7" s="256"/>
      <c r="M7" s="257" t="s">
        <v>471</v>
      </c>
      <c r="N7" s="258"/>
    </row>
    <row r="8" spans="1:16">
      <c r="A8" s="250"/>
      <c r="B8" s="246"/>
      <c r="C8" s="246"/>
      <c r="D8" s="246"/>
      <c r="E8" s="246"/>
      <c r="F8" s="246"/>
      <c r="G8" s="259"/>
      <c r="H8" s="260"/>
      <c r="I8" s="260"/>
      <c r="J8" s="261"/>
      <c r="K8" s="1149"/>
      <c r="L8" s="262" t="s">
        <v>472</v>
      </c>
      <c r="M8" s="263" t="s">
        <v>473</v>
      </c>
      <c r="N8" s="264" t="s">
        <v>474</v>
      </c>
    </row>
    <row r="9" spans="1:16">
      <c r="A9" s="250"/>
      <c r="B9" s="246"/>
      <c r="C9" s="246"/>
      <c r="D9" s="246"/>
      <c r="E9" s="246"/>
      <c r="F9" s="246"/>
      <c r="G9" s="1162" t="s">
        <v>475</v>
      </c>
      <c r="H9" s="1163"/>
      <c r="I9" s="1163"/>
      <c r="J9" s="1164"/>
      <c r="K9" s="265">
        <v>966609</v>
      </c>
      <c r="L9" s="266">
        <v>41839</v>
      </c>
      <c r="M9" s="267">
        <v>55845</v>
      </c>
      <c r="N9" s="268">
        <v>-25.1</v>
      </c>
    </row>
    <row r="10" spans="1:16">
      <c r="A10" s="250"/>
      <c r="B10" s="246"/>
      <c r="C10" s="246"/>
      <c r="D10" s="246"/>
      <c r="E10" s="246"/>
      <c r="F10" s="246"/>
      <c r="G10" s="1162" t="s">
        <v>476</v>
      </c>
      <c r="H10" s="1163"/>
      <c r="I10" s="1163"/>
      <c r="J10" s="1164"/>
      <c r="K10" s="269">
        <v>187880</v>
      </c>
      <c r="L10" s="270">
        <v>8132</v>
      </c>
      <c r="M10" s="271">
        <v>5607</v>
      </c>
      <c r="N10" s="272">
        <v>45</v>
      </c>
    </row>
    <row r="11" spans="1:16" ht="13.5" customHeight="1">
      <c r="A11" s="250"/>
      <c r="B11" s="246"/>
      <c r="C11" s="246"/>
      <c r="D11" s="246"/>
      <c r="E11" s="246"/>
      <c r="F11" s="246"/>
      <c r="G11" s="1162" t="s">
        <v>477</v>
      </c>
      <c r="H11" s="1163"/>
      <c r="I11" s="1163"/>
      <c r="J11" s="1164"/>
      <c r="K11" s="269">
        <v>40357</v>
      </c>
      <c r="L11" s="270">
        <v>1747</v>
      </c>
      <c r="M11" s="271">
        <v>8384</v>
      </c>
      <c r="N11" s="272">
        <v>-79.2</v>
      </c>
    </row>
    <row r="12" spans="1:16" ht="13.5" customHeight="1">
      <c r="A12" s="250"/>
      <c r="B12" s="246"/>
      <c r="C12" s="246"/>
      <c r="D12" s="246"/>
      <c r="E12" s="246"/>
      <c r="F12" s="246"/>
      <c r="G12" s="1162" t="s">
        <v>478</v>
      </c>
      <c r="H12" s="1163"/>
      <c r="I12" s="1163"/>
      <c r="J12" s="1164"/>
      <c r="K12" s="269" t="s">
        <v>479</v>
      </c>
      <c r="L12" s="270" t="s">
        <v>479</v>
      </c>
      <c r="M12" s="271">
        <v>147</v>
      </c>
      <c r="N12" s="272" t="s">
        <v>479</v>
      </c>
    </row>
    <row r="13" spans="1:16" ht="13.5" customHeight="1">
      <c r="A13" s="250"/>
      <c r="B13" s="246"/>
      <c r="C13" s="246"/>
      <c r="D13" s="246"/>
      <c r="E13" s="246"/>
      <c r="F13" s="246"/>
      <c r="G13" s="1162" t="s">
        <v>480</v>
      </c>
      <c r="H13" s="1163"/>
      <c r="I13" s="1163"/>
      <c r="J13" s="1164"/>
      <c r="K13" s="269" t="s">
        <v>479</v>
      </c>
      <c r="L13" s="270" t="s">
        <v>479</v>
      </c>
      <c r="M13" s="271">
        <v>6</v>
      </c>
      <c r="N13" s="272" t="s">
        <v>479</v>
      </c>
    </row>
    <row r="14" spans="1:16" ht="13.5" customHeight="1">
      <c r="A14" s="250"/>
      <c r="B14" s="246"/>
      <c r="C14" s="246"/>
      <c r="D14" s="246"/>
      <c r="E14" s="246"/>
      <c r="F14" s="246"/>
      <c r="G14" s="1162" t="s">
        <v>481</v>
      </c>
      <c r="H14" s="1163"/>
      <c r="I14" s="1163"/>
      <c r="J14" s="1164"/>
      <c r="K14" s="269">
        <v>40089</v>
      </c>
      <c r="L14" s="270">
        <v>1735</v>
      </c>
      <c r="M14" s="271">
        <v>2653</v>
      </c>
      <c r="N14" s="272">
        <v>-34.6</v>
      </c>
    </row>
    <row r="15" spans="1:16" ht="13.5" customHeight="1">
      <c r="A15" s="250"/>
      <c r="B15" s="246"/>
      <c r="C15" s="246"/>
      <c r="D15" s="246"/>
      <c r="E15" s="246"/>
      <c r="F15" s="246"/>
      <c r="G15" s="1162" t="s">
        <v>482</v>
      </c>
      <c r="H15" s="1163"/>
      <c r="I15" s="1163"/>
      <c r="J15" s="1164"/>
      <c r="K15" s="269" t="s">
        <v>479</v>
      </c>
      <c r="L15" s="270" t="s">
        <v>479</v>
      </c>
      <c r="M15" s="271">
        <v>1240</v>
      </c>
      <c r="N15" s="272" t="s">
        <v>479</v>
      </c>
    </row>
    <row r="16" spans="1:16">
      <c r="A16" s="250"/>
      <c r="B16" s="246"/>
      <c r="C16" s="246"/>
      <c r="D16" s="246"/>
      <c r="E16" s="246"/>
      <c r="F16" s="246"/>
      <c r="G16" s="1165" t="s">
        <v>483</v>
      </c>
      <c r="H16" s="1166"/>
      <c r="I16" s="1166"/>
      <c r="J16" s="1167"/>
      <c r="K16" s="270">
        <v>-103089</v>
      </c>
      <c r="L16" s="270">
        <v>-4462</v>
      </c>
      <c r="M16" s="271">
        <v>-5294</v>
      </c>
      <c r="N16" s="272">
        <v>-15.7</v>
      </c>
    </row>
    <row r="17" spans="1:16">
      <c r="A17" s="250"/>
      <c r="B17" s="246"/>
      <c r="C17" s="246"/>
      <c r="D17" s="246"/>
      <c r="E17" s="246"/>
      <c r="F17" s="246"/>
      <c r="G17" s="1165" t="s">
        <v>170</v>
      </c>
      <c r="H17" s="1166"/>
      <c r="I17" s="1166"/>
      <c r="J17" s="1167"/>
      <c r="K17" s="270">
        <v>1131846</v>
      </c>
      <c r="L17" s="270">
        <v>48991</v>
      </c>
      <c r="M17" s="271">
        <v>68586</v>
      </c>
      <c r="N17" s="272">
        <v>-28.6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59" t="s">
        <v>488</v>
      </c>
      <c r="H21" s="1160"/>
      <c r="I21" s="1160"/>
      <c r="J21" s="1161"/>
      <c r="K21" s="282">
        <v>5.15</v>
      </c>
      <c r="L21" s="283">
        <v>6.42</v>
      </c>
      <c r="M21" s="284">
        <v>-1.27</v>
      </c>
      <c r="N21" s="251"/>
      <c r="O21" s="285"/>
      <c r="P21" s="281"/>
    </row>
    <row r="22" spans="1:16" s="286" customFormat="1">
      <c r="A22" s="281"/>
      <c r="B22" s="251"/>
      <c r="C22" s="251"/>
      <c r="D22" s="251"/>
      <c r="E22" s="251"/>
      <c r="F22" s="251"/>
      <c r="G22" s="1159" t="s">
        <v>489</v>
      </c>
      <c r="H22" s="1160"/>
      <c r="I22" s="1160"/>
      <c r="J22" s="1161"/>
      <c r="K22" s="287">
        <v>95.2</v>
      </c>
      <c r="L22" s="288">
        <v>97.3</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48" t="s">
        <v>470</v>
      </c>
      <c r="L30" s="256"/>
      <c r="M30" s="257" t="s">
        <v>471</v>
      </c>
      <c r="N30" s="258"/>
    </row>
    <row r="31" spans="1:16">
      <c r="A31" s="250"/>
      <c r="B31" s="246"/>
      <c r="C31" s="246"/>
      <c r="D31" s="246"/>
      <c r="E31" s="246"/>
      <c r="F31" s="246"/>
      <c r="G31" s="259"/>
      <c r="H31" s="260"/>
      <c r="I31" s="260"/>
      <c r="J31" s="261"/>
      <c r="K31" s="1149"/>
      <c r="L31" s="262" t="s">
        <v>472</v>
      </c>
      <c r="M31" s="263" t="s">
        <v>473</v>
      </c>
      <c r="N31" s="264" t="s">
        <v>474</v>
      </c>
    </row>
    <row r="32" spans="1:16" ht="27" customHeight="1">
      <c r="A32" s="250"/>
      <c r="B32" s="246"/>
      <c r="C32" s="246"/>
      <c r="D32" s="246"/>
      <c r="E32" s="246"/>
      <c r="F32" s="246"/>
      <c r="G32" s="1150" t="s">
        <v>493</v>
      </c>
      <c r="H32" s="1151"/>
      <c r="I32" s="1151"/>
      <c r="J32" s="1152"/>
      <c r="K32" s="296">
        <v>580686</v>
      </c>
      <c r="L32" s="296">
        <v>25135</v>
      </c>
      <c r="M32" s="297">
        <v>31128</v>
      </c>
      <c r="N32" s="298">
        <v>-19.3</v>
      </c>
    </row>
    <row r="33" spans="1:16" ht="13.5" customHeight="1">
      <c r="A33" s="250"/>
      <c r="B33" s="246"/>
      <c r="C33" s="246"/>
      <c r="D33" s="246"/>
      <c r="E33" s="246"/>
      <c r="F33" s="246"/>
      <c r="G33" s="1150" t="s">
        <v>494</v>
      </c>
      <c r="H33" s="1151"/>
      <c r="I33" s="1151"/>
      <c r="J33" s="1152"/>
      <c r="K33" s="296" t="s">
        <v>479</v>
      </c>
      <c r="L33" s="296" t="s">
        <v>479</v>
      </c>
      <c r="M33" s="297" t="s">
        <v>479</v>
      </c>
      <c r="N33" s="298" t="s">
        <v>479</v>
      </c>
    </row>
    <row r="34" spans="1:16" ht="27" customHeight="1">
      <c r="A34" s="250"/>
      <c r="B34" s="246"/>
      <c r="C34" s="246"/>
      <c r="D34" s="246"/>
      <c r="E34" s="246"/>
      <c r="F34" s="246"/>
      <c r="G34" s="1150" t="s">
        <v>495</v>
      </c>
      <c r="H34" s="1151"/>
      <c r="I34" s="1151"/>
      <c r="J34" s="1152"/>
      <c r="K34" s="296" t="s">
        <v>479</v>
      </c>
      <c r="L34" s="296" t="s">
        <v>479</v>
      </c>
      <c r="M34" s="297" t="s">
        <v>479</v>
      </c>
      <c r="N34" s="298" t="s">
        <v>479</v>
      </c>
    </row>
    <row r="35" spans="1:16" ht="27" customHeight="1">
      <c r="A35" s="250"/>
      <c r="B35" s="246"/>
      <c r="C35" s="246"/>
      <c r="D35" s="246"/>
      <c r="E35" s="246"/>
      <c r="F35" s="246"/>
      <c r="G35" s="1150" t="s">
        <v>496</v>
      </c>
      <c r="H35" s="1151"/>
      <c r="I35" s="1151"/>
      <c r="J35" s="1152"/>
      <c r="K35" s="296">
        <v>93644</v>
      </c>
      <c r="L35" s="296">
        <v>4053</v>
      </c>
      <c r="M35" s="297">
        <v>9784</v>
      </c>
      <c r="N35" s="298">
        <v>-58.6</v>
      </c>
    </row>
    <row r="36" spans="1:16" ht="27" customHeight="1">
      <c r="A36" s="250"/>
      <c r="B36" s="246"/>
      <c r="C36" s="246"/>
      <c r="D36" s="246"/>
      <c r="E36" s="246"/>
      <c r="F36" s="246"/>
      <c r="G36" s="1150" t="s">
        <v>497</v>
      </c>
      <c r="H36" s="1151"/>
      <c r="I36" s="1151"/>
      <c r="J36" s="1152"/>
      <c r="K36" s="296">
        <v>40533</v>
      </c>
      <c r="L36" s="296">
        <v>1754</v>
      </c>
      <c r="M36" s="297">
        <v>2611</v>
      </c>
      <c r="N36" s="298">
        <v>-32.799999999999997</v>
      </c>
    </row>
    <row r="37" spans="1:16" ht="13.5" customHeight="1">
      <c r="A37" s="250"/>
      <c r="B37" s="246"/>
      <c r="C37" s="246"/>
      <c r="D37" s="246"/>
      <c r="E37" s="246"/>
      <c r="F37" s="246"/>
      <c r="G37" s="1150" t="s">
        <v>498</v>
      </c>
      <c r="H37" s="1151"/>
      <c r="I37" s="1151"/>
      <c r="J37" s="1152"/>
      <c r="K37" s="296" t="s">
        <v>479</v>
      </c>
      <c r="L37" s="296" t="s">
        <v>479</v>
      </c>
      <c r="M37" s="297">
        <v>1177</v>
      </c>
      <c r="N37" s="298" t="s">
        <v>479</v>
      </c>
    </row>
    <row r="38" spans="1:16" ht="27" customHeight="1">
      <c r="A38" s="250"/>
      <c r="B38" s="246"/>
      <c r="C38" s="246"/>
      <c r="D38" s="246"/>
      <c r="E38" s="246"/>
      <c r="F38" s="246"/>
      <c r="G38" s="1153" t="s">
        <v>499</v>
      </c>
      <c r="H38" s="1154"/>
      <c r="I38" s="1154"/>
      <c r="J38" s="1155"/>
      <c r="K38" s="299" t="s">
        <v>479</v>
      </c>
      <c r="L38" s="299" t="s">
        <v>479</v>
      </c>
      <c r="M38" s="300">
        <v>1</v>
      </c>
      <c r="N38" s="301" t="s">
        <v>479</v>
      </c>
      <c r="O38" s="295"/>
    </row>
    <row r="39" spans="1:16">
      <c r="A39" s="250"/>
      <c r="B39" s="246"/>
      <c r="C39" s="246"/>
      <c r="D39" s="246"/>
      <c r="E39" s="246"/>
      <c r="F39" s="246"/>
      <c r="G39" s="1153" t="s">
        <v>500</v>
      </c>
      <c r="H39" s="1154"/>
      <c r="I39" s="1154"/>
      <c r="J39" s="1155"/>
      <c r="K39" s="302">
        <v>-23306</v>
      </c>
      <c r="L39" s="302">
        <v>-1009</v>
      </c>
      <c r="M39" s="303">
        <v>-3247</v>
      </c>
      <c r="N39" s="304">
        <v>-68.900000000000006</v>
      </c>
      <c r="O39" s="295"/>
    </row>
    <row r="40" spans="1:16" ht="27" customHeight="1">
      <c r="A40" s="250"/>
      <c r="B40" s="246"/>
      <c r="C40" s="246"/>
      <c r="D40" s="246"/>
      <c r="E40" s="246"/>
      <c r="F40" s="246"/>
      <c r="G40" s="1150" t="s">
        <v>501</v>
      </c>
      <c r="H40" s="1151"/>
      <c r="I40" s="1151"/>
      <c r="J40" s="1152"/>
      <c r="K40" s="302">
        <v>-484859</v>
      </c>
      <c r="L40" s="302">
        <v>-20987</v>
      </c>
      <c r="M40" s="303">
        <v>-28558</v>
      </c>
      <c r="N40" s="304">
        <v>-26.5</v>
      </c>
      <c r="O40" s="295"/>
    </row>
    <row r="41" spans="1:16">
      <c r="A41" s="250"/>
      <c r="B41" s="246"/>
      <c r="C41" s="246"/>
      <c r="D41" s="246"/>
      <c r="E41" s="246"/>
      <c r="F41" s="246"/>
      <c r="G41" s="1156" t="s">
        <v>281</v>
      </c>
      <c r="H41" s="1157"/>
      <c r="I41" s="1157"/>
      <c r="J41" s="1158"/>
      <c r="K41" s="296">
        <v>206698</v>
      </c>
      <c r="L41" s="302">
        <v>8947</v>
      </c>
      <c r="M41" s="303">
        <v>12895</v>
      </c>
      <c r="N41" s="304">
        <v>-30.6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3" t="s">
        <v>470</v>
      </c>
      <c r="J49" s="1145" t="s">
        <v>505</v>
      </c>
      <c r="K49" s="1146"/>
      <c r="L49" s="1146"/>
      <c r="M49" s="1146"/>
      <c r="N49" s="1147"/>
    </row>
    <row r="50" spans="1:14">
      <c r="A50" s="250"/>
      <c r="B50" s="246"/>
      <c r="C50" s="246"/>
      <c r="D50" s="246"/>
      <c r="E50" s="246"/>
      <c r="F50" s="246"/>
      <c r="G50" s="314"/>
      <c r="H50" s="315"/>
      <c r="I50" s="1144"/>
      <c r="J50" s="316" t="s">
        <v>506</v>
      </c>
      <c r="K50" s="317" t="s">
        <v>507</v>
      </c>
      <c r="L50" s="318" t="s">
        <v>508</v>
      </c>
      <c r="M50" s="319" t="s">
        <v>509</v>
      </c>
      <c r="N50" s="320" t="s">
        <v>510</v>
      </c>
    </row>
    <row r="51" spans="1:14">
      <c r="A51" s="250"/>
      <c r="B51" s="246"/>
      <c r="C51" s="246"/>
      <c r="D51" s="246"/>
      <c r="E51" s="246"/>
      <c r="F51" s="246"/>
      <c r="G51" s="312" t="s">
        <v>511</v>
      </c>
      <c r="H51" s="313"/>
      <c r="I51" s="321">
        <v>617512</v>
      </c>
      <c r="J51" s="322">
        <v>27536</v>
      </c>
      <c r="K51" s="323">
        <v>-51.7</v>
      </c>
      <c r="L51" s="324">
        <v>46819</v>
      </c>
      <c r="M51" s="325">
        <v>9.3000000000000007</v>
      </c>
      <c r="N51" s="326">
        <v>-61</v>
      </c>
    </row>
    <row r="52" spans="1:14">
      <c r="A52" s="250"/>
      <c r="B52" s="246"/>
      <c r="C52" s="246"/>
      <c r="D52" s="246"/>
      <c r="E52" s="246"/>
      <c r="F52" s="246"/>
      <c r="G52" s="327"/>
      <c r="H52" s="328" t="s">
        <v>512</v>
      </c>
      <c r="I52" s="329">
        <v>343101</v>
      </c>
      <c r="J52" s="330">
        <v>15299</v>
      </c>
      <c r="K52" s="331">
        <v>29.1</v>
      </c>
      <c r="L52" s="332">
        <v>24121</v>
      </c>
      <c r="M52" s="333">
        <v>9.5</v>
      </c>
      <c r="N52" s="334">
        <v>19.600000000000001</v>
      </c>
    </row>
    <row r="53" spans="1:14">
      <c r="A53" s="250"/>
      <c r="B53" s="246"/>
      <c r="C53" s="246"/>
      <c r="D53" s="246"/>
      <c r="E53" s="246"/>
      <c r="F53" s="246"/>
      <c r="G53" s="312" t="s">
        <v>513</v>
      </c>
      <c r="H53" s="313"/>
      <c r="I53" s="321">
        <v>718708</v>
      </c>
      <c r="J53" s="322">
        <v>31769</v>
      </c>
      <c r="K53" s="323">
        <v>15.4</v>
      </c>
      <c r="L53" s="324">
        <v>53270</v>
      </c>
      <c r="M53" s="325">
        <v>13.8</v>
      </c>
      <c r="N53" s="326">
        <v>1.6</v>
      </c>
    </row>
    <row r="54" spans="1:14">
      <c r="A54" s="250"/>
      <c r="B54" s="246"/>
      <c r="C54" s="246"/>
      <c r="D54" s="246"/>
      <c r="E54" s="246"/>
      <c r="F54" s="246"/>
      <c r="G54" s="327"/>
      <c r="H54" s="328" t="s">
        <v>512</v>
      </c>
      <c r="I54" s="329">
        <v>490040</v>
      </c>
      <c r="J54" s="330">
        <v>21661</v>
      </c>
      <c r="K54" s="331">
        <v>41.6</v>
      </c>
      <c r="L54" s="332">
        <v>24316</v>
      </c>
      <c r="M54" s="333">
        <v>0.8</v>
      </c>
      <c r="N54" s="334">
        <v>40.799999999999997</v>
      </c>
    </row>
    <row r="55" spans="1:14">
      <c r="A55" s="250"/>
      <c r="B55" s="246"/>
      <c r="C55" s="246"/>
      <c r="D55" s="246"/>
      <c r="E55" s="246"/>
      <c r="F55" s="246"/>
      <c r="G55" s="312" t="s">
        <v>514</v>
      </c>
      <c r="H55" s="313"/>
      <c r="I55" s="321">
        <v>563200</v>
      </c>
      <c r="J55" s="322">
        <v>24671</v>
      </c>
      <c r="K55" s="323">
        <v>-22.3</v>
      </c>
      <c r="L55" s="324">
        <v>53292</v>
      </c>
      <c r="M55" s="325">
        <v>0</v>
      </c>
      <c r="N55" s="326">
        <v>-22.3</v>
      </c>
    </row>
    <row r="56" spans="1:14">
      <c r="A56" s="250"/>
      <c r="B56" s="246"/>
      <c r="C56" s="246"/>
      <c r="D56" s="246"/>
      <c r="E56" s="246"/>
      <c r="F56" s="246"/>
      <c r="G56" s="327"/>
      <c r="H56" s="328" t="s">
        <v>512</v>
      </c>
      <c r="I56" s="329">
        <v>221058</v>
      </c>
      <c r="J56" s="330">
        <v>9684</v>
      </c>
      <c r="K56" s="331">
        <v>-55.3</v>
      </c>
      <c r="L56" s="332">
        <v>28900</v>
      </c>
      <c r="M56" s="333">
        <v>18.899999999999999</v>
      </c>
      <c r="N56" s="334">
        <v>-74.2</v>
      </c>
    </row>
    <row r="57" spans="1:14">
      <c r="A57" s="250"/>
      <c r="B57" s="246"/>
      <c r="C57" s="246"/>
      <c r="D57" s="246"/>
      <c r="E57" s="246"/>
      <c r="F57" s="246"/>
      <c r="G57" s="312" t="s">
        <v>515</v>
      </c>
      <c r="H57" s="313"/>
      <c r="I57" s="321">
        <v>534682</v>
      </c>
      <c r="J57" s="322">
        <v>23243</v>
      </c>
      <c r="K57" s="323">
        <v>-5.8</v>
      </c>
      <c r="L57" s="324">
        <v>49919</v>
      </c>
      <c r="M57" s="325">
        <v>-6.3</v>
      </c>
      <c r="N57" s="326">
        <v>0.5</v>
      </c>
    </row>
    <row r="58" spans="1:14">
      <c r="A58" s="250"/>
      <c r="B58" s="246"/>
      <c r="C58" s="246"/>
      <c r="D58" s="246"/>
      <c r="E58" s="246"/>
      <c r="F58" s="246"/>
      <c r="G58" s="327"/>
      <c r="H58" s="328" t="s">
        <v>512</v>
      </c>
      <c r="I58" s="329">
        <v>143582</v>
      </c>
      <c r="J58" s="330">
        <v>6242</v>
      </c>
      <c r="K58" s="331">
        <v>-35.5</v>
      </c>
      <c r="L58" s="332">
        <v>26398</v>
      </c>
      <c r="M58" s="333">
        <v>-8.6999999999999993</v>
      </c>
      <c r="N58" s="334">
        <v>-26.8</v>
      </c>
    </row>
    <row r="59" spans="1:14">
      <c r="A59" s="250"/>
      <c r="B59" s="246"/>
      <c r="C59" s="246"/>
      <c r="D59" s="246"/>
      <c r="E59" s="246"/>
      <c r="F59" s="246"/>
      <c r="G59" s="312" t="s">
        <v>516</v>
      </c>
      <c r="H59" s="313"/>
      <c r="I59" s="321">
        <v>674672</v>
      </c>
      <c r="J59" s="322">
        <v>29203</v>
      </c>
      <c r="K59" s="323">
        <v>25.6</v>
      </c>
      <c r="L59" s="324">
        <v>47738</v>
      </c>
      <c r="M59" s="325">
        <v>-4.4000000000000004</v>
      </c>
      <c r="N59" s="326">
        <v>30</v>
      </c>
    </row>
    <row r="60" spans="1:14">
      <c r="A60" s="250"/>
      <c r="B60" s="246"/>
      <c r="C60" s="246"/>
      <c r="D60" s="246"/>
      <c r="E60" s="246"/>
      <c r="F60" s="246"/>
      <c r="G60" s="327"/>
      <c r="H60" s="328" t="s">
        <v>512</v>
      </c>
      <c r="I60" s="335">
        <v>325001</v>
      </c>
      <c r="J60" s="330">
        <v>14067</v>
      </c>
      <c r="K60" s="331">
        <v>125.4</v>
      </c>
      <c r="L60" s="332">
        <v>24937</v>
      </c>
      <c r="M60" s="333">
        <v>-5.5</v>
      </c>
      <c r="N60" s="334">
        <v>130.9</v>
      </c>
    </row>
    <row r="61" spans="1:14">
      <c r="A61" s="250"/>
      <c r="B61" s="246"/>
      <c r="C61" s="246"/>
      <c r="D61" s="246"/>
      <c r="E61" s="246"/>
      <c r="F61" s="246"/>
      <c r="G61" s="312" t="s">
        <v>517</v>
      </c>
      <c r="H61" s="336"/>
      <c r="I61" s="337">
        <v>621755</v>
      </c>
      <c r="J61" s="338">
        <v>27284</v>
      </c>
      <c r="K61" s="339">
        <v>-7.8</v>
      </c>
      <c r="L61" s="340">
        <v>50208</v>
      </c>
      <c r="M61" s="341">
        <v>2.5</v>
      </c>
      <c r="N61" s="326">
        <v>-10.3</v>
      </c>
    </row>
    <row r="62" spans="1:14">
      <c r="A62" s="250"/>
      <c r="B62" s="246"/>
      <c r="C62" s="246"/>
      <c r="D62" s="246"/>
      <c r="E62" s="246"/>
      <c r="F62" s="246"/>
      <c r="G62" s="327"/>
      <c r="H62" s="328" t="s">
        <v>512</v>
      </c>
      <c r="I62" s="329">
        <v>304556</v>
      </c>
      <c r="J62" s="330">
        <v>13391</v>
      </c>
      <c r="K62" s="331">
        <v>21.1</v>
      </c>
      <c r="L62" s="332">
        <v>25734</v>
      </c>
      <c r="M62" s="333">
        <v>3</v>
      </c>
      <c r="N62" s="334">
        <v>18.100000000000001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48576"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85" zoomScaleNormal="85" zoomScaleSheetLayoutView="55" workbookViewId="0">
      <selection activeCell="Q68" sqref="Q6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election activeCell="C49" sqref="C49:E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8" t="s">
        <v>3</v>
      </c>
      <c r="D47" s="1168"/>
      <c r="E47" s="1169"/>
      <c r="F47" s="11">
        <v>37.65</v>
      </c>
      <c r="G47" s="12">
        <v>47.08</v>
      </c>
      <c r="H47" s="12">
        <v>51.02</v>
      </c>
      <c r="I47" s="12">
        <v>56.6</v>
      </c>
      <c r="J47" s="13">
        <v>61.8</v>
      </c>
    </row>
    <row r="48" spans="2:10" ht="57.75" customHeight="1">
      <c r="B48" s="14"/>
      <c r="C48" s="1170" t="s">
        <v>4</v>
      </c>
      <c r="D48" s="1170"/>
      <c r="E48" s="1171"/>
      <c r="F48" s="15">
        <v>10.18</v>
      </c>
      <c r="G48" s="16">
        <v>11.04</v>
      </c>
      <c r="H48" s="16">
        <v>5.66</v>
      </c>
      <c r="I48" s="16">
        <v>10.93</v>
      </c>
      <c r="J48" s="17">
        <v>6.12</v>
      </c>
    </row>
    <row r="49" spans="2:10" ht="57.75" customHeight="1" thickBot="1">
      <c r="B49" s="18"/>
      <c r="C49" s="1172" t="s">
        <v>5</v>
      </c>
      <c r="D49" s="1172"/>
      <c r="E49" s="1173"/>
      <c r="F49" s="19">
        <v>9.27</v>
      </c>
      <c r="G49" s="20">
        <v>11.77</v>
      </c>
      <c r="H49" s="20" t="s">
        <v>524</v>
      </c>
      <c r="I49" s="20">
        <v>12.29</v>
      </c>
      <c r="J49" s="21">
        <v>1.05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2018-03-01T01:38:56Z</cp:lastPrinted>
  <dcterms:created xsi:type="dcterms:W3CDTF">2018-01-24T06:04:56Z</dcterms:created>
  <dcterms:modified xsi:type="dcterms:W3CDTF">2018-11-27T02:27:48Z</dcterms:modified>
  <cp:category/>
</cp:coreProperties>
</file>